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535" activeTab="0"/>
  </bookViews>
  <sheets>
    <sheet name="Q1 - Sales" sheetId="1" r:id="rId1"/>
    <sheet name="HY - Income Statement" sheetId="2" r:id="rId2"/>
    <sheet name="HY - Comprehensive income" sheetId="3" r:id="rId3"/>
    <sheet name="HY - Balance sheet Assets" sheetId="4" r:id="rId4"/>
    <sheet name="HY - Balance sheet Liabilities" sheetId="5" r:id="rId5"/>
    <sheet name="HY - Cash flow statement" sheetId="6" r:id="rId6"/>
    <sheet name="HY - Equity" sheetId="7" r:id="rId7"/>
    <sheet name="HY - Operating segments" sheetId="8" r:id="rId8"/>
    <sheet name="HY - Products" sheetId="9" r:id="rId9"/>
    <sheet name="9M - Sales" sheetId="10" r:id="rId10"/>
    <sheet name="FY - Income Statement" sheetId="11" r:id="rId11"/>
    <sheet name="FY - Comprehensive income" sheetId="12" r:id="rId12"/>
    <sheet name="FY - Balance sheet Assets" sheetId="13" r:id="rId13"/>
    <sheet name="FY - Balance sheet Liabilities" sheetId="14" r:id="rId14"/>
    <sheet name="FY - Cash flow statement" sheetId="15" r:id="rId15"/>
    <sheet name="FY - Equity" sheetId="16" r:id="rId16"/>
    <sheet name="FY - Operating segments" sheetId="17" r:id="rId17"/>
    <sheet name="FY - Products" sheetId="18" r:id="rId18"/>
  </sheets>
  <definedNames>
    <definedName name="_Key1" localSheetId="14" hidden="1">#REF!</definedName>
    <definedName name="_Key1" localSheetId="15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0</definedName>
    <definedName name="_Sort" localSheetId="14" hidden="1">#REF!</definedName>
    <definedName name="_Sort" localSheetId="15" hidden="1">#REF!</definedName>
    <definedName name="_Sort" localSheetId="5" hidden="1">#REF!</definedName>
    <definedName name="_Sort" localSheetId="6" hidden="1">#REF!</definedName>
    <definedName name="_Sort" hidden="1">#REF!</definedName>
    <definedName name="Z_76645A42_2A35_4D60_B163_0F73309A98DB_.wvu.PrintArea" localSheetId="14" hidden="1">'FY - Cash flow statement'!$A$1:$D$47</definedName>
    <definedName name="Z_76645A42_2A35_4D60_B163_0F73309A98DB_.wvu.PrintArea" localSheetId="5" hidden="1">'HY - Cash flow statement'!$A$1:$D$47</definedName>
    <definedName name="Z_E7D80D19_2714_45BD_B71A_84279B626101_.wvu.PrintArea" localSheetId="9" hidden="1">'9M - Sales'!$A$1:$C$34</definedName>
    <definedName name="Z_E7D80D19_2714_45BD_B71A_84279B626101_.wvu.PrintArea" localSheetId="16" hidden="1">'FY - Operating segments'!$A$1:$I$30</definedName>
    <definedName name="Z_E7D80D19_2714_45BD_B71A_84279B626101_.wvu.PrintArea" localSheetId="17" hidden="1">'FY - Products'!$A$1:$I$32</definedName>
    <definedName name="Z_E7D80D19_2714_45BD_B71A_84279B626101_.wvu.PrintArea" localSheetId="7" hidden="1">'HY - Operating segments'!$A$1:$I$30</definedName>
    <definedName name="Z_E7D80D19_2714_45BD_B71A_84279B626101_.wvu.PrintArea" localSheetId="8" hidden="1">'HY - Products'!$A$1:$I$32</definedName>
    <definedName name="Z_E7D80D19_2714_45BD_B71A_84279B626101_.wvu.PrintArea" localSheetId="0" hidden="1">'Q1 - Sales'!$A$1:$C$34</definedName>
  </definedNames>
  <calcPr fullCalcOnLoad="1"/>
</workbook>
</file>

<file path=xl/sharedStrings.xml><?xml version="1.0" encoding="utf-8"?>
<sst xmlns="http://schemas.openxmlformats.org/spreadsheetml/2006/main" count="645" uniqueCount="226">
  <si>
    <t>Confectionery</t>
  </si>
  <si>
    <t>In millions of CHF</t>
  </si>
  <si>
    <t>Zone Europe</t>
  </si>
  <si>
    <t>Zone Americas</t>
  </si>
  <si>
    <t>Zone Asia, Oceania and Africa</t>
  </si>
  <si>
    <t>Nestlé Waters</t>
  </si>
  <si>
    <t>Nestlé Nutrition</t>
  </si>
  <si>
    <t>Milk products and Ice cream</t>
  </si>
  <si>
    <t>Nutrition and HealthCare</t>
  </si>
  <si>
    <t>Prepared dishes and cooking aids</t>
  </si>
  <si>
    <t>By operating segment</t>
  </si>
  <si>
    <t>Other</t>
  </si>
  <si>
    <t>Total Group</t>
  </si>
  <si>
    <t>By product</t>
  </si>
  <si>
    <t>Sales 
in CHF millions</t>
  </si>
  <si>
    <t>Jan. - March 2012 
restated</t>
  </si>
  <si>
    <t>Jan. - March 2012 
as published</t>
  </si>
  <si>
    <t>Powdered and Liquid Beverages</t>
  </si>
  <si>
    <t>PetCare</t>
  </si>
  <si>
    <r>
      <t xml:space="preserve">Water </t>
    </r>
    <r>
      <rPr>
        <sz val="7"/>
        <color indexed="55"/>
        <rFont val="Arial Unicode MS"/>
        <family val="2"/>
      </rPr>
      <t>(a)</t>
    </r>
  </si>
  <si>
    <t>(a) Beverages other than Water sold by Nestlé Waters (mainly RTD Teas and Juices) have been reclassified to Powdered and Liquid Beverages.</t>
  </si>
  <si>
    <t>First Quarter sales: January – March 2012</t>
  </si>
  <si>
    <t>Diluted earnings per share</t>
  </si>
  <si>
    <t>Basic earnings per share</t>
  </si>
  <si>
    <r>
      <t xml:space="preserve">Earnings per share </t>
    </r>
    <r>
      <rPr>
        <b/>
        <sz val="8"/>
        <color indexed="55"/>
        <rFont val="Arial Unicode MS"/>
        <family val="2"/>
      </rPr>
      <t>(in CHF)</t>
    </r>
  </si>
  <si>
    <t>Profit for the period attributable to shareholders of the parent (Net profit)</t>
  </si>
  <si>
    <t>Trading operating profit</t>
  </si>
  <si>
    <t>As percentages of sales</t>
  </si>
  <si>
    <r>
      <t xml:space="preserve">of which attributable to shareholders of the parent </t>
    </r>
    <r>
      <rPr>
        <sz val="8"/>
        <color indexed="55"/>
        <rFont val="Arial Unicode MS"/>
        <family val="2"/>
      </rPr>
      <t>(Net profit)</t>
    </r>
  </si>
  <si>
    <t>of which attributable to non-controlling interests</t>
  </si>
  <si>
    <t>Profit for the period</t>
  </si>
  <si>
    <t>Share of results of associates and joint ventures</t>
  </si>
  <si>
    <t>Taxes</t>
  </si>
  <si>
    <t>Profit before taxes and associates</t>
  </si>
  <si>
    <t>Financial expense</t>
  </si>
  <si>
    <t>Financial income</t>
  </si>
  <si>
    <t>Operating profit</t>
  </si>
  <si>
    <t>Other operating expenses</t>
  </si>
  <si>
    <t>Other operating income</t>
  </si>
  <si>
    <t>Other trading expenses</t>
  </si>
  <si>
    <t>Other trading income</t>
  </si>
  <si>
    <t xml:space="preserve">Research and development costs </t>
  </si>
  <si>
    <t>Marketing and administration expenses</t>
  </si>
  <si>
    <t>Distribution expenses</t>
  </si>
  <si>
    <t>Cost of goods sold</t>
  </si>
  <si>
    <t>Other revenue</t>
  </si>
  <si>
    <t>Sales</t>
  </si>
  <si>
    <t>January–June
2012 as published</t>
  </si>
  <si>
    <t>January–June
2012 restated</t>
  </si>
  <si>
    <t>Consolidated income statement
for the period ended 30 June 2012</t>
  </si>
  <si>
    <t>of which attributable to shareholders of the parent</t>
  </si>
  <si>
    <t>Total comprehensive income for the period</t>
  </si>
  <si>
    <t>Other comprehensive income for the period</t>
  </si>
  <si>
    <t>Share of other comprehensive income of associates and joint ventures</t>
  </si>
  <si>
    <t>Actuarial gains/(losses) on defined benefit schemes</t>
  </si>
  <si>
    <t>– Removed from hedging reserve</t>
  </si>
  <si>
    <t>– Recognised in hedging reserve</t>
  </si>
  <si>
    <t>Fair value adjustments on cash flow hedges</t>
  </si>
  <si>
    <t>– Recognition of realised results in the income statement</t>
  </si>
  <si>
    <t>– Unrealised results</t>
  </si>
  <si>
    <t>Fair value adjustments on available-for-sale financial instruments</t>
  </si>
  <si>
    <t>Currency retranslations</t>
  </si>
  <si>
    <t>Profit for the period recognised in the income statement</t>
  </si>
  <si>
    <t xml:space="preserve">Consolidated statement of comprehensive income
for the period ended 30 June 2012
</t>
  </si>
  <si>
    <t>Total assets</t>
  </si>
  <si>
    <t>Total non-current assets</t>
  </si>
  <si>
    <t>Deferred tax assets</t>
  </si>
  <si>
    <t>Current income tax assets</t>
  </si>
  <si>
    <t>Employee benefits assets</t>
  </si>
  <si>
    <t>Financial assets</t>
  </si>
  <si>
    <t>Investments in associates and joint ventures</t>
  </si>
  <si>
    <t>Intangible assets</t>
  </si>
  <si>
    <t>Goodwill</t>
  </si>
  <si>
    <t>Property, plant and equipment</t>
  </si>
  <si>
    <t>Non-current assets</t>
  </si>
  <si>
    <t>Total current assets</t>
  </si>
  <si>
    <t>Assets held for sale</t>
  </si>
  <si>
    <t>Derivative assets</t>
  </si>
  <si>
    <t>Prepayments and accrued income</t>
  </si>
  <si>
    <t>Trade and other receivables</t>
  </si>
  <si>
    <t>Inventories</t>
  </si>
  <si>
    <t>Short-term investments</t>
  </si>
  <si>
    <t>Cash and cash equivalents</t>
  </si>
  <si>
    <t>Current assets</t>
  </si>
  <si>
    <t>Assets</t>
  </si>
  <si>
    <t>30 June 2012
as published</t>
  </si>
  <si>
    <t>30 June 2012
restated</t>
  </si>
  <si>
    <r>
      <rPr>
        <sz val="12"/>
        <color indexed="30"/>
        <rFont val="Arial Unicode MS"/>
        <family val="2"/>
      </rPr>
      <t xml:space="preserve">Consolidated balance sheet as at 30 June 2012
</t>
    </r>
    <r>
      <rPr>
        <sz val="10"/>
        <color indexed="8"/>
        <rFont val="Arial Unicode MS"/>
        <family val="2"/>
      </rPr>
      <t xml:space="preserve"> </t>
    </r>
  </si>
  <si>
    <t>Total liabilities and equity</t>
  </si>
  <si>
    <t>Total equity</t>
  </si>
  <si>
    <t>Non-controlling interests</t>
  </si>
  <si>
    <t>Total equity attributable to shareholders of the parent</t>
  </si>
  <si>
    <t>Retained earnings and other reserves</t>
  </si>
  <si>
    <t>Translation reserve</t>
  </si>
  <si>
    <t xml:space="preserve">Treasury shares </t>
  </si>
  <si>
    <t xml:space="preserve">Share capital </t>
  </si>
  <si>
    <t>Equity</t>
  </si>
  <si>
    <t>Total liabilities</t>
  </si>
  <si>
    <t>Total non-current liabilities</t>
  </si>
  <si>
    <t>Other payables</t>
  </si>
  <si>
    <t>Deferred tax liabilities</t>
  </si>
  <si>
    <t>Provisions</t>
  </si>
  <si>
    <t>Employee benefits liabilities</t>
  </si>
  <si>
    <t>Financial debt</t>
  </si>
  <si>
    <t>Non-current liabilities</t>
  </si>
  <si>
    <t>Total current liabilities</t>
  </si>
  <si>
    <t>Current income tax liabilities</t>
  </si>
  <si>
    <t>Derivative liabilities</t>
  </si>
  <si>
    <t>Accruals and deferred income</t>
  </si>
  <si>
    <t>Trade and other payables</t>
  </si>
  <si>
    <t>Current liabilities</t>
  </si>
  <si>
    <t>Liabilities and equity</t>
  </si>
  <si>
    <r>
      <rPr>
        <sz val="10"/>
        <color indexed="30"/>
        <rFont val="Arial Unicode MS"/>
        <family val="2"/>
      </rPr>
      <t>Consolidated balance sheet as at 30 June 2012 (continued)</t>
    </r>
    <r>
      <rPr>
        <sz val="12"/>
        <color indexed="30"/>
        <rFont val="Arial Unicode MS"/>
        <family val="2"/>
      </rPr>
      <t xml:space="preserve">
</t>
    </r>
  </si>
  <si>
    <t xml:space="preserve">Cash and cash equivalents at end of period </t>
  </si>
  <si>
    <t xml:space="preserve">Cash and cash equivalents at beginning of year </t>
  </si>
  <si>
    <t>Increase/(decrease) in cash and cash equivalents</t>
  </si>
  <si>
    <t xml:space="preserve">Cash flow from financing activities </t>
  </si>
  <si>
    <t>Inflows/(outflows) from current financial debt</t>
  </si>
  <si>
    <t xml:space="preserve">Outflows from bonds and other non-current financial debt </t>
  </si>
  <si>
    <t xml:space="preserve">Inflows from bonds and other non-current financial debt </t>
  </si>
  <si>
    <t>Sale of treasury shares</t>
  </si>
  <si>
    <t>Purchase of treasury shares</t>
  </si>
  <si>
    <t>Acquisition (net of disposal) of non-controlling interests</t>
  </si>
  <si>
    <t>Dividends paid to non-controlling interests</t>
  </si>
  <si>
    <t>Dividend paid to shareholders of the parent</t>
  </si>
  <si>
    <t>Financing activities</t>
  </si>
  <si>
    <t xml:space="preserve">Cash flow from investing activities </t>
  </si>
  <si>
    <t>Other investing cash flows</t>
  </si>
  <si>
    <t>Inflows/(outflows) from short-term financial investments</t>
  </si>
  <si>
    <t>Inflows from non-current financial investments</t>
  </si>
  <si>
    <t>Outflows from non-current financial investments</t>
  </si>
  <si>
    <t>Investments (net of disinvestments) in associates and joint ventures</t>
  </si>
  <si>
    <t>Disposal of businesses</t>
  </si>
  <si>
    <t>Acquisition of businesses</t>
  </si>
  <si>
    <t>Sale of property, plant and equipment</t>
  </si>
  <si>
    <t>Expenditure on intangible assets</t>
  </si>
  <si>
    <t>Capital expenditure</t>
  </si>
  <si>
    <t>Investing activities</t>
  </si>
  <si>
    <t>Operating cash flow</t>
  </si>
  <si>
    <t>Dividends and interest from associates and joint ventures</t>
  </si>
  <si>
    <t>Taxes paid</t>
  </si>
  <si>
    <t>Net cash flows from treasury activities</t>
  </si>
  <si>
    <t>Cash generated from operations</t>
  </si>
  <si>
    <t>Variation of other operating assets and liabilities</t>
  </si>
  <si>
    <t>Decrease/(increase) in working capital</t>
  </si>
  <si>
    <t>Cash flow before changes in operating assets and liabilities</t>
  </si>
  <si>
    <t>Non-cash items of income and expense</t>
  </si>
  <si>
    <t>Operating activities</t>
  </si>
  <si>
    <t xml:space="preserve">Consolidated cash flow statement
for the period ended 30 June 2012
</t>
  </si>
  <si>
    <t>(b) Relates to Venezuela, considered as a hyperinflationary economy.</t>
  </si>
  <si>
    <t>(a) Movements reported under retained earnings and other reserves mainly relate to written put options on own shares.</t>
  </si>
  <si>
    <t>Equity as at 30 June 2012</t>
  </si>
  <si>
    <r>
      <t xml:space="preserve">Other movements </t>
    </r>
    <r>
      <rPr>
        <sz val="7"/>
        <color indexed="55"/>
        <rFont val="Arial Unicode MS"/>
        <family val="2"/>
      </rPr>
      <t>(b)</t>
    </r>
  </si>
  <si>
    <t>Total transactions with owners</t>
  </si>
  <si>
    <t>—</t>
  </si>
  <si>
    <t>Reduction in share capital</t>
  </si>
  <si>
    <t>Changes in non-controlling interests</t>
  </si>
  <si>
    <t>Equity compensation plans</t>
  </si>
  <si>
    <t>Movement of treasury shares (a)</t>
  </si>
  <si>
    <t>Equity as at 31 December 2011</t>
  </si>
  <si>
    <t>2012 as published</t>
  </si>
  <si>
    <t>Equity restated as at 30 June 2012</t>
  </si>
  <si>
    <r>
      <t xml:space="preserve">Movement of treasury shares </t>
    </r>
    <r>
      <rPr>
        <sz val="7"/>
        <color indexed="55"/>
        <rFont val="Arial Unicode MS"/>
        <family val="2"/>
      </rPr>
      <t>(a)</t>
    </r>
  </si>
  <si>
    <t>Equity restated as at 31 December 2011</t>
  </si>
  <si>
    <t>First application of IAS 19 revised</t>
  </si>
  <si>
    <t>Equity as at 31 December 2011
as reported last year</t>
  </si>
  <si>
    <t>2012 restated</t>
  </si>
  <si>
    <t xml:space="preserve"> Total 
 equity</t>
  </si>
  <si>
    <t xml:space="preserve"> Non-controlling 
 interests</t>
  </si>
  <si>
    <t xml:space="preserve"> Total equity
 attributable to
 shareholders 
 of the parent</t>
  </si>
  <si>
    <t xml:space="preserve"> Retained
 earnings and
 other reserves</t>
  </si>
  <si>
    <t xml:space="preserve"> Translation 
 reserve</t>
  </si>
  <si>
    <t xml:space="preserve"> Treasury
 shares</t>
  </si>
  <si>
    <t xml:space="preserve"> Share 
 capital</t>
  </si>
  <si>
    <t xml:space="preserve">Consolidated statement of changes in equity 
for the period ended 30 June 2012
</t>
  </si>
  <si>
    <t>(c) Mainly corporate expenses as well as research and development costs.</t>
  </si>
  <si>
    <t>(b) Mainly Nespresso, Nestlé Professional, Nestlé Health Science, Food and Beverages Joint Ventures and Pharma Joint Ventures managed on a worldwide basis.</t>
  </si>
  <si>
    <t>(a) Inter-segment sales are not significant.</t>
  </si>
  <si>
    <t>* included in Trading operating profit</t>
  </si>
  <si>
    <t>Total</t>
  </si>
  <si>
    <t xml:space="preserve"> — </t>
  </si>
  <si>
    <r>
      <t xml:space="preserve">Unallocated items </t>
    </r>
    <r>
      <rPr>
        <sz val="7"/>
        <color indexed="55"/>
        <rFont val="Arial Unicode MS"/>
        <family val="2"/>
      </rPr>
      <t>(c)</t>
    </r>
  </si>
  <si>
    <r>
      <t xml:space="preserve">Other </t>
    </r>
    <r>
      <rPr>
        <sz val="7"/>
        <color indexed="55"/>
        <rFont val="Arial Unicode MS"/>
        <family val="2"/>
      </rPr>
      <t>(b)</t>
    </r>
  </si>
  <si>
    <t>Impairment
of goodwill</t>
  </si>
  <si>
    <t>of which
restructuring costs</t>
  </si>
  <si>
    <t>of which
impairment of 
assets other
than goodwill</t>
  </si>
  <si>
    <t>Net other trading *
income/(expenses)</t>
  </si>
  <si>
    <t>Trading
operating profit</t>
  </si>
  <si>
    <r>
      <t xml:space="preserve">Sales </t>
    </r>
    <r>
      <rPr>
        <sz val="7"/>
        <color indexed="55"/>
        <rFont val="Arial Unicode MS"/>
        <family val="2"/>
      </rPr>
      <t>(a)</t>
    </r>
  </si>
  <si>
    <t xml:space="preserve">— </t>
  </si>
  <si>
    <t>3.1 Operating segments</t>
  </si>
  <si>
    <t>3. Analyses by segment for the period ended 30 June 2012</t>
  </si>
  <si>
    <t>(b) Mainly corporate expenses as well as research and development costs.</t>
  </si>
  <si>
    <t xml:space="preserve">Total </t>
  </si>
  <si>
    <r>
      <t xml:space="preserve">Unallocated items </t>
    </r>
    <r>
      <rPr>
        <sz val="7"/>
        <color indexed="55"/>
        <rFont val="Arial Unicode MS"/>
        <family val="2"/>
      </rPr>
      <t>(b)</t>
    </r>
  </si>
  <si>
    <t>Water</t>
  </si>
  <si>
    <t>3.2 Products</t>
  </si>
  <si>
    <t>3. Analyses by segment for the period ended 30 June 2012 (continued)</t>
  </si>
  <si>
    <t>Third Quarter sales: January – September 2012</t>
  </si>
  <si>
    <t>Jan. - Sept. 2012 
restated</t>
  </si>
  <si>
    <t>Jan. - Sept. 2012 
as published</t>
  </si>
  <si>
    <t>Consolidated income statement
for the year ended 31 December 2012</t>
  </si>
  <si>
    <t>January–December
2012 restated
(unaudited)</t>
  </si>
  <si>
    <t xml:space="preserve">January–December
2012 as published
</t>
  </si>
  <si>
    <t>Profit for the year</t>
  </si>
  <si>
    <t>Profit for the year attributable to shareholders of the parent (Net profit)</t>
  </si>
  <si>
    <t xml:space="preserve">Consolidated statement of comprehensive income
for the year ended 31 December 2012
</t>
  </si>
  <si>
    <t>Profit for the year recognised in the income statement</t>
  </si>
  <si>
    <t>Other comprehensive income for the year</t>
  </si>
  <si>
    <t>Total comprehensive income for the year</t>
  </si>
  <si>
    <r>
      <rPr>
        <sz val="12"/>
        <color indexed="30"/>
        <rFont val="Arial Unicode MS"/>
        <family val="2"/>
      </rPr>
      <t xml:space="preserve">Consolidated balance sheet as at 31 December 2012
</t>
    </r>
    <r>
      <rPr>
        <sz val="10"/>
        <color indexed="8"/>
        <rFont val="Arial Unicode MS"/>
        <family val="2"/>
      </rPr>
      <t xml:space="preserve"> </t>
    </r>
  </si>
  <si>
    <t>31 December 2012 restated (unaudited)</t>
  </si>
  <si>
    <t>31 December 2012 
as published</t>
  </si>
  <si>
    <r>
      <rPr>
        <sz val="10"/>
        <color indexed="30"/>
        <rFont val="Arial Unicode MS"/>
        <family val="2"/>
      </rPr>
      <t>Consolidated balance sheet as at 31 December 2012 (continued)</t>
    </r>
    <r>
      <rPr>
        <sz val="12"/>
        <color indexed="30"/>
        <rFont val="Arial Unicode MS"/>
        <family val="2"/>
      </rPr>
      <t xml:space="preserve">
</t>
    </r>
  </si>
  <si>
    <t xml:space="preserve">Liabilities directly associated with assets held for sale </t>
  </si>
  <si>
    <t xml:space="preserve">Consolidated cash flow statement
for the year ended 31 December 2012
</t>
  </si>
  <si>
    <t xml:space="preserve">Cash and cash equivalents at end of year </t>
  </si>
  <si>
    <t xml:space="preserve">Consolidated statement of changes in equity 
for the year ended 31 December 2012
</t>
  </si>
  <si>
    <t>2012 restated (unaudited)</t>
  </si>
  <si>
    <t>Other movements (b)</t>
  </si>
  <si>
    <t>Equity restated as at 31 December 2012</t>
  </si>
  <si>
    <t>Equity as at 31 December 2012</t>
  </si>
  <si>
    <t>(b) Relates mainly to the adjustment for hyperinflation in Venezuela, considered as a hyperinflationary economy.</t>
  </si>
  <si>
    <t>3. Analyses by segment for the year ended 31 December 2012</t>
  </si>
  <si>
    <t>January–December
2012 as published</t>
  </si>
  <si>
    <t>3. Analyses by segment for the year ended 31 December 2012 (continued)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</si>
</sst>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General_)"/>
    <numFmt numFmtId="166" formatCode="#,##0\ ;[Red]\(#,##0\)"/>
    <numFmt numFmtId="167" formatCode="_(* #,##0_);_(* \(#,##0\);_(* &quot;—&quot;_);_(@_)"/>
    <numFmt numFmtId="168" formatCode="#\ ##0\ ;\(###0\)"/>
    <numFmt numFmtId="169" formatCode="0.0%"/>
    <numFmt numFmtId="170" formatCode="0.0%_);\(0.0%\)"/>
    <numFmt numFmtId="171" formatCode="General\ "/>
    <numFmt numFmtId="172" formatCode="@\ 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23"/>
      <name val="Arial Unicode MS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9"/>
      <name val="LTUnivers 530 BasicMedium"/>
      <family val="0"/>
    </font>
    <font>
      <sz val="8"/>
      <name val="TimesNewRomanPS"/>
      <family val="0"/>
    </font>
    <font>
      <sz val="12"/>
      <color indexed="48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10"/>
      <color indexed="8"/>
      <name val="Arial Unicode MS"/>
      <family val="2"/>
    </font>
    <font>
      <b/>
      <sz val="7"/>
      <color indexed="55"/>
      <name val="Tahoma"/>
      <family val="2"/>
    </font>
    <font>
      <sz val="7"/>
      <color indexed="55"/>
      <name val="Tahoma"/>
      <family val="2"/>
    </font>
    <font>
      <sz val="10"/>
      <color indexed="30"/>
      <name val="Arial Unicode MS"/>
      <family val="2"/>
    </font>
    <font>
      <sz val="7"/>
      <name val="Arial Unicode MS"/>
      <family val="2"/>
    </font>
    <font>
      <sz val="9"/>
      <name val="Arial Unicode MS"/>
      <family val="2"/>
    </font>
    <font>
      <sz val="10"/>
      <color indexed="55"/>
      <name val="Arial Unicode MS"/>
      <family val="2"/>
    </font>
    <font>
      <sz val="9"/>
      <color indexed="8"/>
      <name val="Arial Unicode MS"/>
      <family val="2"/>
    </font>
    <font>
      <b/>
      <sz val="10"/>
      <name val="Arial"/>
      <family val="2"/>
    </font>
    <font>
      <i/>
      <sz val="8"/>
      <name val="Arial Unicode MS"/>
      <family val="2"/>
    </font>
    <font>
      <i/>
      <sz val="8"/>
      <color indexed="55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sz val="7"/>
      <color theme="1" tint="0.49998000264167786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sz val="8"/>
      <color theme="0" tint="-0.4999699890613556"/>
      <name val="Arial Unicode MS"/>
      <family val="2"/>
    </font>
    <font>
      <b/>
      <sz val="7"/>
      <color theme="0" tint="-0.3499799966812134"/>
      <name val="Tahoma"/>
      <family val="2"/>
    </font>
    <font>
      <sz val="7"/>
      <color theme="0" tint="-0.3499799966812134"/>
      <name val="Tahoma"/>
      <family val="2"/>
    </font>
    <font>
      <sz val="10"/>
      <color theme="0" tint="-0.3499799966812134"/>
      <name val="Arial Unicode MS"/>
      <family val="2"/>
    </font>
    <font>
      <sz val="10"/>
      <color rgb="FF0070C0"/>
      <name val="Arial Unicode MS"/>
      <family val="2"/>
    </font>
    <font>
      <i/>
      <sz val="8"/>
      <color theme="0" tint="-0.3499799966812134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thin">
        <color theme="1"/>
      </bottom>
    </border>
    <border>
      <left/>
      <right/>
      <top style="hair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NumberFormat="0" applyBorder="0">
      <alignment/>
      <protection/>
    </xf>
    <xf numFmtId="164" fontId="5" fillId="0" borderId="0">
      <alignment/>
      <protection/>
    </xf>
    <xf numFmtId="166" fontId="4" fillId="0" borderId="1" applyBorder="0" applyAlignment="0">
      <protection/>
    </xf>
    <xf numFmtId="164" fontId="18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171" fontId="19" fillId="0" borderId="1">
      <alignment horizontal="right"/>
      <protection/>
    </xf>
    <xf numFmtId="171" fontId="20" fillId="0" borderId="1">
      <alignment horizontal="right"/>
      <protection/>
    </xf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2" applyNumberFormat="0" applyAlignment="0" applyProtection="0"/>
    <xf numFmtId="0" fontId="5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65" fillId="30" borderId="2" applyNumberFormat="0" applyAlignment="0" applyProtection="0"/>
    <xf numFmtId="0" fontId="66" fillId="0" borderId="7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37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6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72" fontId="19" fillId="0" borderId="1">
      <alignment horizontal="right"/>
      <protection/>
    </xf>
    <xf numFmtId="172" fontId="20" fillId="0" borderId="1">
      <alignment horizontal="right"/>
      <protection/>
    </xf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 textRotation="90" wrapText="1"/>
    </xf>
    <xf numFmtId="0" fontId="7" fillId="0" borderId="0" xfId="0" applyFont="1" applyFill="1" applyBorder="1" applyAlignment="1">
      <alignment horizontal="left" vertical="top" wrapText="1"/>
    </xf>
    <xf numFmtId="0" fontId="72" fillId="0" borderId="1" xfId="0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73" fillId="0" borderId="1" xfId="0" applyNumberFormat="1" applyFont="1" applyFill="1" applyBorder="1" applyAlignment="1">
      <alignment horizontal="left"/>
    </xf>
    <xf numFmtId="49" fontId="7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165" fontId="72" fillId="0" borderId="11" xfId="69" applyFont="1" applyFill="1" applyBorder="1" applyAlignment="1" applyProtection="1">
      <alignment horizontal="left" vertical="center" wrapText="1"/>
      <protection/>
    </xf>
    <xf numFmtId="0" fontId="74" fillId="0" borderId="12" xfId="0" applyFont="1" applyFill="1" applyBorder="1" applyAlignment="1">
      <alignment horizontal="left" vertical="center"/>
    </xf>
    <xf numFmtId="167" fontId="75" fillId="0" borderId="0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 vertical="center"/>
    </xf>
    <xf numFmtId="167" fontId="75" fillId="0" borderId="13" xfId="0" applyNumberFormat="1" applyFont="1" applyBorder="1" applyAlignment="1">
      <alignment horizontal="right"/>
    </xf>
    <xf numFmtId="0" fontId="76" fillId="0" borderId="0" xfId="0" applyFont="1" applyFill="1" applyBorder="1" applyAlignment="1">
      <alignment vertical="top" wrapText="1"/>
    </xf>
    <xf numFmtId="165" fontId="72" fillId="0" borderId="11" xfId="69" applyFont="1" applyFill="1" applyBorder="1" applyAlignment="1" applyProtection="1">
      <alignment horizontal="left" vertical="center" wrapText="1"/>
      <protection/>
    </xf>
    <xf numFmtId="49" fontId="77" fillId="0" borderId="14" xfId="0" applyNumberFormat="1" applyFont="1" applyFill="1" applyBorder="1" applyAlignment="1">
      <alignment horizontal="left"/>
    </xf>
    <xf numFmtId="168" fontId="78" fillId="0" borderId="11" xfId="48" applyNumberFormat="1" applyFont="1" applyFill="1" applyBorder="1" applyAlignment="1">
      <alignment horizontal="right" vertical="center"/>
    </xf>
    <xf numFmtId="168" fontId="78" fillId="0" borderId="11" xfId="0" applyNumberFormat="1" applyFont="1" applyBorder="1" applyAlignment="1">
      <alignment horizontal="right"/>
    </xf>
    <xf numFmtId="168" fontId="79" fillId="0" borderId="12" xfId="0" applyNumberFormat="1" applyFont="1" applyBorder="1" applyAlignment="1">
      <alignment horizontal="right"/>
    </xf>
    <xf numFmtId="168" fontId="75" fillId="0" borderId="11" xfId="48" applyNumberFormat="1" applyFont="1" applyFill="1" applyBorder="1" applyAlignment="1">
      <alignment horizontal="right" vertical="center"/>
    </xf>
    <xf numFmtId="168" fontId="75" fillId="0" borderId="11" xfId="0" applyNumberFormat="1" applyFont="1" applyBorder="1" applyAlignment="1">
      <alignment horizontal="right"/>
    </xf>
    <xf numFmtId="168" fontId="80" fillId="0" borderId="12" xfId="0" applyNumberFormat="1" applyFont="1" applyBorder="1" applyAlignment="1">
      <alignment horizontal="right"/>
    </xf>
    <xf numFmtId="0" fontId="72" fillId="0" borderId="11" xfId="0" applyFont="1" applyFill="1" applyBorder="1" applyAlignment="1">
      <alignment horizontal="left" vertical="center"/>
    </xf>
    <xf numFmtId="169" fontId="75" fillId="0" borderId="13" xfId="75" applyNumberFormat="1" applyFont="1" applyBorder="1" applyAlignment="1">
      <alignment horizontal="right"/>
    </xf>
    <xf numFmtId="169" fontId="75" fillId="0" borderId="0" xfId="75" applyNumberFormat="1" applyFont="1" applyBorder="1" applyAlignment="1">
      <alignment horizontal="right"/>
    </xf>
    <xf numFmtId="167" fontId="78" fillId="0" borderId="14" xfId="0" applyNumberFormat="1" applyFont="1" applyBorder="1" applyAlignment="1">
      <alignment horizontal="right" wrapText="1"/>
    </xf>
    <xf numFmtId="167" fontId="75" fillId="0" borderId="14" xfId="0" applyNumberFormat="1" applyFont="1" applyBorder="1" applyAlignment="1" quotePrefix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74" fillId="0" borderId="11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vertical="top" wrapText="1"/>
    </xf>
    <xf numFmtId="0" fontId="6" fillId="0" borderId="0" xfId="68" applyFont="1" applyFill="1" applyProtection="1">
      <alignment/>
      <protection/>
    </xf>
    <xf numFmtId="166" fontId="75" fillId="0" borderId="0" xfId="68" applyNumberFormat="1" applyFont="1" applyFill="1" applyAlignment="1" applyProtection="1">
      <alignment horizontal="right"/>
      <protection/>
    </xf>
    <xf numFmtId="166" fontId="79" fillId="0" borderId="0" xfId="68" applyNumberFormat="1" applyFont="1" applyFill="1" applyAlignment="1" applyProtection="1">
      <alignment horizontal="right"/>
      <protection/>
    </xf>
    <xf numFmtId="0" fontId="77" fillId="0" borderId="0" xfId="68" applyFont="1" applyFill="1" applyAlignment="1" applyProtection="1">
      <alignment horizontal="center"/>
      <protection/>
    </xf>
    <xf numFmtId="0" fontId="6" fillId="0" borderId="0" xfId="68" applyFont="1" applyFill="1" applyAlignment="1" applyProtection="1">
      <alignment vertical="center"/>
      <protection/>
    </xf>
    <xf numFmtId="166" fontId="75" fillId="0" borderId="0" xfId="68" applyNumberFormat="1" applyFont="1" applyFill="1" applyAlignment="1" applyProtection="1">
      <alignment horizontal="right" vertical="center"/>
      <protection/>
    </xf>
    <xf numFmtId="166" fontId="79" fillId="0" borderId="0" xfId="68" applyNumberFormat="1" applyFont="1" applyFill="1" applyAlignment="1" applyProtection="1">
      <alignment horizontal="right" vertical="center"/>
      <protection/>
    </xf>
    <xf numFmtId="0" fontId="77" fillId="0" borderId="0" xfId="68" applyFont="1" applyFill="1" applyAlignment="1" applyProtection="1">
      <alignment horizontal="center" vertical="center"/>
      <protection/>
    </xf>
    <xf numFmtId="0" fontId="75" fillId="0" borderId="0" xfId="68" applyFont="1" applyFill="1" applyAlignment="1" applyProtection="1">
      <alignment vertical="center"/>
      <protection/>
    </xf>
    <xf numFmtId="39" fontId="75" fillId="0" borderId="11" xfId="68" applyNumberFormat="1" applyFont="1" applyFill="1" applyBorder="1" applyAlignment="1" applyProtection="1">
      <alignment horizontal="right" vertical="center"/>
      <protection locked="0"/>
    </xf>
    <xf numFmtId="39" fontId="78" fillId="0" borderId="11" xfId="68" applyNumberFormat="1" applyFont="1" applyFill="1" applyBorder="1" applyAlignment="1" applyProtection="1">
      <alignment horizontal="right" vertical="center"/>
      <protection locked="0"/>
    </xf>
    <xf numFmtId="0" fontId="77" fillId="0" borderId="11" xfId="68" applyFont="1" applyFill="1" applyBorder="1" applyAlignment="1" applyProtection="1">
      <alignment horizontal="center" vertical="center"/>
      <protection/>
    </xf>
    <xf numFmtId="0" fontId="75" fillId="0" borderId="11" xfId="68" applyFont="1" applyFill="1" applyBorder="1" applyAlignment="1" applyProtection="1">
      <alignment vertical="center"/>
      <protection/>
    </xf>
    <xf numFmtId="0" fontId="7" fillId="0" borderId="0" xfId="68" applyFont="1" applyFill="1" applyAlignment="1" applyProtection="1">
      <alignment vertical="center"/>
      <protection/>
    </xf>
    <xf numFmtId="166" fontId="80" fillId="0" borderId="11" xfId="68" applyNumberFormat="1" applyFont="1" applyFill="1" applyBorder="1" applyAlignment="1" applyProtection="1">
      <alignment horizontal="right" vertical="center"/>
      <protection locked="0"/>
    </xf>
    <xf numFmtId="166" fontId="79" fillId="0" borderId="11" xfId="68" applyNumberFormat="1" applyFont="1" applyFill="1" applyBorder="1" applyAlignment="1" applyProtection="1">
      <alignment horizontal="right" vertical="center"/>
      <protection locked="0"/>
    </xf>
    <xf numFmtId="0" fontId="74" fillId="0" borderId="11" xfId="68" applyFont="1" applyFill="1" applyBorder="1" applyAlignment="1" applyProtection="1">
      <alignment vertical="center"/>
      <protection/>
    </xf>
    <xf numFmtId="166" fontId="75" fillId="0" borderId="11" xfId="68" applyNumberFormat="1" applyFont="1" applyFill="1" applyBorder="1" applyAlignment="1" applyProtection="1">
      <alignment horizontal="right" vertical="center"/>
      <protection locked="0"/>
    </xf>
    <xf numFmtId="166" fontId="78" fillId="0" borderId="11" xfId="68" applyNumberFormat="1" applyFont="1" applyFill="1" applyBorder="1" applyAlignment="1" applyProtection="1">
      <alignment horizontal="right" vertical="center"/>
      <protection locked="0"/>
    </xf>
    <xf numFmtId="0" fontId="81" fillId="0" borderId="11" xfId="68" applyFont="1" applyFill="1" applyBorder="1" applyAlignment="1" applyProtection="1">
      <alignment vertical="center"/>
      <protection/>
    </xf>
    <xf numFmtId="170" fontId="75" fillId="0" borderId="11" xfId="68" applyNumberFormat="1" applyFont="1" applyFill="1" applyBorder="1" applyAlignment="1" applyProtection="1">
      <alignment horizontal="right" vertical="center"/>
      <protection locked="0"/>
    </xf>
    <xf numFmtId="170" fontId="78" fillId="0" borderId="11" xfId="68" applyNumberFormat="1" applyFont="1" applyFill="1" applyBorder="1" applyAlignment="1" applyProtection="1">
      <alignment horizontal="right" vertical="center"/>
      <protection locked="0"/>
    </xf>
    <xf numFmtId="0" fontId="75" fillId="0" borderId="11" xfId="68" applyFont="1" applyFill="1" applyBorder="1" applyAlignment="1" applyProtection="1">
      <alignment vertical="center" wrapText="1"/>
      <protection/>
    </xf>
    <xf numFmtId="166" fontId="80" fillId="0" borderId="11" xfId="68" applyNumberFormat="1" applyFont="1" applyFill="1" applyBorder="1" applyAlignment="1" applyProtection="1">
      <alignment horizontal="right" vertical="center"/>
      <protection/>
    </xf>
    <xf numFmtId="166" fontId="79" fillId="0" borderId="11" xfId="68" applyNumberFormat="1" applyFont="1" applyFill="1" applyBorder="1" applyAlignment="1" applyProtection="1">
      <alignment horizontal="right" vertical="center"/>
      <protection/>
    </xf>
    <xf numFmtId="166" fontId="75" fillId="0" borderId="11" xfId="68" applyNumberFormat="1" applyFont="1" applyFill="1" applyBorder="1" applyAlignment="1" applyProtection="1">
      <alignment horizontal="right" vertical="center"/>
      <protection/>
    </xf>
    <xf numFmtId="166" fontId="78" fillId="0" borderId="11" xfId="68" applyNumberFormat="1" applyFont="1" applyFill="1" applyBorder="1" applyAlignment="1" applyProtection="1">
      <alignment horizontal="right" vertical="center"/>
      <protection/>
    </xf>
    <xf numFmtId="164" fontId="75" fillId="0" borderId="11" xfId="68" applyNumberFormat="1" applyFont="1" applyFill="1" applyBorder="1" applyAlignment="1" applyProtection="1">
      <alignment horizontal="right" vertical="center"/>
      <protection/>
    </xf>
    <xf numFmtId="164" fontId="78" fillId="0" borderId="11" xfId="68" applyNumberFormat="1" applyFont="1" applyFill="1" applyBorder="1" applyAlignment="1" applyProtection="1">
      <alignment horizontal="right" vertical="center"/>
      <protection/>
    </xf>
    <xf numFmtId="0" fontId="72" fillId="0" borderId="11" xfId="68" applyFont="1" applyFill="1" applyBorder="1" applyAlignment="1" applyProtection="1">
      <alignment vertical="center" wrapText="1"/>
      <protection/>
    </xf>
    <xf numFmtId="164" fontId="75" fillId="0" borderId="15" xfId="68" applyNumberFormat="1" applyFont="1" applyFill="1" applyBorder="1" applyAlignment="1" applyProtection="1">
      <alignment horizontal="right" vertical="center"/>
      <protection/>
    </xf>
    <xf numFmtId="164" fontId="78" fillId="0" borderId="15" xfId="68" applyNumberFormat="1" applyFont="1" applyFill="1" applyBorder="1" applyAlignment="1" applyProtection="1">
      <alignment horizontal="right" vertical="center"/>
      <protection/>
    </xf>
    <xf numFmtId="0" fontId="77" fillId="0" borderId="15" xfId="68" applyFont="1" applyFill="1" applyBorder="1" applyAlignment="1" applyProtection="1">
      <alignment horizontal="center" vertical="center"/>
      <protection/>
    </xf>
    <xf numFmtId="0" fontId="72" fillId="0" borderId="15" xfId="68" applyFont="1" applyFill="1" applyBorder="1" applyAlignment="1" applyProtection="1">
      <alignment vertical="center"/>
      <protection/>
    </xf>
    <xf numFmtId="164" fontId="80" fillId="0" borderId="12" xfId="68" applyNumberFormat="1" applyFont="1" applyFill="1" applyBorder="1" applyAlignment="1" applyProtection="1">
      <alignment horizontal="right" vertical="center"/>
      <protection/>
    </xf>
    <xf numFmtId="164" fontId="79" fillId="0" borderId="12" xfId="68" applyNumberFormat="1" applyFont="1" applyFill="1" applyBorder="1" applyAlignment="1" applyProtection="1">
      <alignment horizontal="right" vertical="center"/>
      <protection/>
    </xf>
    <xf numFmtId="0" fontId="77" fillId="0" borderId="12" xfId="68" applyFont="1" applyFill="1" applyBorder="1" applyAlignment="1" applyProtection="1">
      <alignment horizontal="center" vertical="center"/>
      <protection/>
    </xf>
    <xf numFmtId="0" fontId="74" fillId="0" borderId="12" xfId="68" applyFont="1" applyFill="1" applyBorder="1" applyAlignment="1" applyProtection="1">
      <alignment vertical="center"/>
      <protection/>
    </xf>
    <xf numFmtId="164" fontId="75" fillId="0" borderId="16" xfId="68" applyNumberFormat="1" applyFont="1" applyFill="1" applyBorder="1" applyAlignment="1" applyProtection="1">
      <alignment horizontal="right" vertical="center"/>
      <protection/>
    </xf>
    <xf numFmtId="164" fontId="78" fillId="0" borderId="16" xfId="68" applyNumberFormat="1" applyFont="1" applyFill="1" applyBorder="1" applyAlignment="1" applyProtection="1">
      <alignment horizontal="right" vertical="center"/>
      <protection/>
    </xf>
    <xf numFmtId="0" fontId="77" fillId="0" borderId="16" xfId="68" applyFont="1" applyFill="1" applyBorder="1" applyAlignment="1" applyProtection="1">
      <alignment horizontal="center" vertical="center"/>
      <protection/>
    </xf>
    <xf numFmtId="0" fontId="75" fillId="0" borderId="16" xfId="68" applyFont="1" applyFill="1" applyBorder="1" applyAlignment="1" applyProtection="1">
      <alignment vertical="center"/>
      <protection/>
    </xf>
    <xf numFmtId="0" fontId="81" fillId="0" borderId="15" xfId="68" applyFont="1" applyFill="1" applyBorder="1" applyAlignment="1" applyProtection="1">
      <alignment vertical="center"/>
      <protection/>
    </xf>
    <xf numFmtId="0" fontId="10" fillId="0" borderId="0" xfId="68" applyFont="1" applyFill="1" applyAlignment="1" applyProtection="1">
      <alignment vertical="center"/>
      <protection/>
    </xf>
    <xf numFmtId="49" fontId="80" fillId="0" borderId="0" xfId="68" applyNumberFormat="1" applyFont="1" applyFill="1" applyBorder="1" applyAlignment="1" applyProtection="1">
      <alignment horizontal="right" vertical="center"/>
      <protection/>
    </xf>
    <xf numFmtId="49" fontId="78" fillId="0" borderId="0" xfId="68" applyNumberFormat="1" applyFont="1" applyFill="1" applyBorder="1" applyAlignment="1" applyProtection="1">
      <alignment horizontal="right" vertical="center"/>
      <protection/>
    </xf>
    <xf numFmtId="0" fontId="77" fillId="0" borderId="0" xfId="68" applyFont="1" applyFill="1" applyBorder="1" applyAlignment="1" applyProtection="1">
      <alignment horizontal="center" vertical="center"/>
      <protection/>
    </xf>
    <xf numFmtId="0" fontId="10" fillId="0" borderId="0" xfId="68" applyFont="1" applyFill="1" applyBorder="1" applyAlignment="1" applyProtection="1">
      <alignment horizontal="left" vertical="center"/>
      <protection/>
    </xf>
    <xf numFmtId="0" fontId="10" fillId="0" borderId="0" xfId="68" applyFont="1" applyFill="1" applyProtection="1">
      <alignment/>
      <protection/>
    </xf>
    <xf numFmtId="3" fontId="75" fillId="0" borderId="17" xfId="71" applyNumberFormat="1" applyFont="1" applyFill="1" applyBorder="1" applyAlignment="1" applyProtection="1">
      <alignment horizontal="right" wrapText="1"/>
      <protection locked="0"/>
    </xf>
    <xf numFmtId="49" fontId="78" fillId="0" borderId="17" xfId="18" applyNumberFormat="1" applyFont="1" applyFill="1" applyBorder="1" applyAlignment="1">
      <alignment horizontal="right" wrapText="1"/>
      <protection/>
    </xf>
    <xf numFmtId="0" fontId="77" fillId="0" borderId="17" xfId="68" applyFont="1" applyFill="1" applyBorder="1" applyAlignment="1" applyProtection="1">
      <alignment horizontal="center"/>
      <protection/>
    </xf>
    <xf numFmtId="0" fontId="77" fillId="0" borderId="17" xfId="68" applyFont="1" applyFill="1" applyBorder="1" applyAlignment="1" applyProtection="1">
      <alignment horizontal="left"/>
      <protection/>
    </xf>
    <xf numFmtId="0" fontId="6" fillId="0" borderId="0" xfId="68" applyFont="1" applyFill="1" applyAlignment="1">
      <alignment vertical="top"/>
      <protection/>
    </xf>
    <xf numFmtId="164" fontId="6" fillId="0" borderId="0" xfId="67" applyNumberFormat="1" applyFont="1" applyFill="1" applyBorder="1">
      <alignment/>
      <protection/>
    </xf>
    <xf numFmtId="164" fontId="6" fillId="0" borderId="0" xfId="67" applyNumberFormat="1" applyFont="1" applyFill="1" applyBorder="1" applyAlignment="1">
      <alignment vertical="center"/>
      <protection/>
    </xf>
    <xf numFmtId="164" fontId="75" fillId="0" borderId="11" xfId="67" applyNumberFormat="1" applyFont="1" applyFill="1" applyBorder="1" applyAlignment="1">
      <alignment vertical="center"/>
      <protection/>
    </xf>
    <xf numFmtId="164" fontId="78" fillId="0" borderId="11" xfId="67" applyNumberFormat="1" applyFont="1" applyFill="1" applyBorder="1" applyAlignment="1">
      <alignment vertical="center"/>
      <protection/>
    </xf>
    <xf numFmtId="164" fontId="72" fillId="0" borderId="11" xfId="67" applyNumberFormat="1" applyFont="1" applyFill="1" applyBorder="1" applyAlignment="1">
      <alignment vertical="center"/>
      <protection/>
    </xf>
    <xf numFmtId="164" fontId="75" fillId="0" borderId="15" xfId="67" applyNumberFormat="1" applyFont="1" applyFill="1" applyBorder="1" applyAlignment="1">
      <alignment vertical="center"/>
      <protection/>
    </xf>
    <xf numFmtId="164" fontId="78" fillId="0" borderId="15" xfId="67" applyNumberFormat="1" applyFont="1" applyFill="1" applyBorder="1" applyAlignment="1">
      <alignment vertical="center"/>
      <protection/>
    </xf>
    <xf numFmtId="164" fontId="72" fillId="0" borderId="15" xfId="67" applyNumberFormat="1" applyFont="1" applyFill="1" applyBorder="1" applyAlignment="1">
      <alignment vertical="center"/>
      <protection/>
    </xf>
    <xf numFmtId="164" fontId="7" fillId="0" borderId="0" xfId="67" applyNumberFormat="1" applyFont="1" applyFill="1" applyBorder="1" applyAlignment="1">
      <alignment vertical="center"/>
      <protection/>
    </xf>
    <xf numFmtId="164" fontId="80" fillId="0" borderId="12" xfId="67" applyNumberFormat="1" applyFont="1" applyFill="1" applyBorder="1" applyAlignment="1">
      <alignment vertical="center"/>
      <protection/>
    </xf>
    <xf numFmtId="164" fontId="79" fillId="0" borderId="12" xfId="67" applyNumberFormat="1" applyFont="1" applyFill="1" applyBorder="1" applyAlignment="1">
      <alignment vertical="center"/>
      <protection/>
    </xf>
    <xf numFmtId="164" fontId="74" fillId="0" borderId="12" xfId="67" applyNumberFormat="1" applyFont="1" applyFill="1" applyBorder="1" applyAlignment="1">
      <alignment vertical="center"/>
      <protection/>
    </xf>
    <xf numFmtId="164" fontId="75" fillId="0" borderId="0" xfId="67" applyNumberFormat="1" applyFont="1" applyFill="1" applyBorder="1" applyAlignment="1">
      <alignment vertical="center"/>
      <protection/>
    </xf>
    <xf numFmtId="164" fontId="78" fillId="0" borderId="0" xfId="67" applyNumberFormat="1" applyFont="1" applyFill="1" applyBorder="1" applyAlignment="1">
      <alignment vertical="center"/>
      <protection/>
    </xf>
    <xf numFmtId="164" fontId="75" fillId="0" borderId="16" xfId="67" applyNumberFormat="1" applyFont="1" applyFill="1" applyBorder="1" applyAlignment="1">
      <alignment vertical="center"/>
      <protection/>
    </xf>
    <xf numFmtId="164" fontId="78" fillId="0" borderId="16" xfId="67" applyNumberFormat="1" applyFont="1" applyFill="1" applyBorder="1" applyAlignment="1">
      <alignment vertical="center"/>
      <protection/>
    </xf>
    <xf numFmtId="164" fontId="10" fillId="0" borderId="0" xfId="67" applyNumberFormat="1" applyFont="1" applyFill="1" applyBorder="1" applyProtection="1">
      <alignment/>
      <protection/>
    </xf>
    <xf numFmtId="164" fontId="75" fillId="0" borderId="17" xfId="71" applyNumberFormat="1" applyFont="1" applyFill="1" applyBorder="1" applyAlignment="1" applyProtection="1">
      <alignment horizontal="right" wrapText="1"/>
      <protection locked="0"/>
    </xf>
    <xf numFmtId="164" fontId="78" fillId="0" borderId="17" xfId="18" applyNumberFormat="1" applyFont="1" applyFill="1" applyBorder="1" applyAlignment="1">
      <alignment horizontal="right" wrapText="1"/>
      <protection/>
    </xf>
    <xf numFmtId="164" fontId="77" fillId="0" borderId="14" xfId="67" applyNumberFormat="1" applyFont="1" applyFill="1" applyBorder="1" applyAlignment="1" applyProtection="1">
      <alignment horizontal="left"/>
      <protection/>
    </xf>
    <xf numFmtId="164" fontId="6" fillId="0" borderId="0" xfId="71" applyNumberFormat="1" applyFont="1" applyFill="1" applyBorder="1">
      <alignment/>
      <protection/>
    </xf>
    <xf numFmtId="164" fontId="23" fillId="0" borderId="0" xfId="67" applyNumberFormat="1" applyFont="1" applyFill="1" applyBorder="1" applyAlignment="1">
      <alignment vertical="top" wrapText="1"/>
      <protection/>
    </xf>
    <xf numFmtId="164" fontId="76" fillId="0" borderId="0" xfId="67" applyNumberFormat="1" applyFont="1" applyFill="1" applyBorder="1" applyAlignment="1">
      <alignment vertical="top" wrapText="1"/>
      <protection/>
    </xf>
    <xf numFmtId="0" fontId="6" fillId="0" borderId="0" xfId="67" applyNumberFormat="1" applyFont="1" applyFill="1" applyBorder="1" applyProtection="1">
      <alignment/>
      <protection/>
    </xf>
    <xf numFmtId="0" fontId="24" fillId="0" borderId="0" xfId="67" applyFont="1" applyFill="1" applyBorder="1">
      <alignment/>
      <protection/>
    </xf>
    <xf numFmtId="0" fontId="75" fillId="0" borderId="0" xfId="67" applyNumberFormat="1" applyFont="1" applyFill="1" applyBorder="1" applyProtection="1">
      <alignment/>
      <protection/>
    </xf>
    <xf numFmtId="0" fontId="79" fillId="0" borderId="0" xfId="67" applyNumberFormat="1" applyFont="1" applyFill="1" applyBorder="1" applyProtection="1">
      <alignment/>
      <protection/>
    </xf>
    <xf numFmtId="0" fontId="9" fillId="0" borderId="0" xfId="67" applyNumberFormat="1" applyFont="1" applyFill="1" applyBorder="1" applyAlignment="1" applyProtection="1">
      <alignment horizontal="center"/>
      <protection/>
    </xf>
    <xf numFmtId="0" fontId="75" fillId="0" borderId="0" xfId="67" applyFont="1">
      <alignment/>
      <protection/>
    </xf>
    <xf numFmtId="0" fontId="78" fillId="0" borderId="0" xfId="67" applyFont="1">
      <alignment/>
      <protection/>
    </xf>
    <xf numFmtId="0" fontId="6" fillId="0" borderId="0" xfId="67" applyNumberFormat="1" applyFont="1" applyFill="1" applyBorder="1" applyAlignment="1" applyProtection="1">
      <alignment vertical="center"/>
      <protection/>
    </xf>
    <xf numFmtId="0" fontId="24" fillId="0" borderId="0" xfId="67" applyFont="1" applyFill="1" applyBorder="1" applyAlignment="1">
      <alignment vertical="center"/>
      <protection/>
    </xf>
    <xf numFmtId="0" fontId="75" fillId="0" borderId="0" xfId="67" applyFont="1" applyBorder="1" applyAlignment="1">
      <alignment vertical="center"/>
      <protection/>
    </xf>
    <xf numFmtId="0" fontId="78" fillId="0" borderId="0" xfId="67" applyFont="1" applyAlignment="1">
      <alignment vertical="center"/>
      <protection/>
    </xf>
    <xf numFmtId="0" fontId="9" fillId="0" borderId="0" xfId="67" applyNumberFormat="1" applyFont="1" applyFill="1" applyBorder="1" applyAlignment="1" applyProtection="1">
      <alignment horizontal="center" vertical="center"/>
      <protection/>
    </xf>
    <xf numFmtId="0" fontId="6" fillId="0" borderId="0" xfId="71" applyFont="1" applyFill="1" applyBorder="1" applyAlignment="1" applyProtection="1">
      <alignment vertical="center"/>
      <protection/>
    </xf>
    <xf numFmtId="0" fontId="9" fillId="0" borderId="0" xfId="71" applyFont="1" applyFill="1" applyAlignment="1" applyProtection="1">
      <alignment horizontal="center" vertical="center"/>
      <protection/>
    </xf>
    <xf numFmtId="49" fontId="6" fillId="0" borderId="0" xfId="71" applyNumberFormat="1" applyFont="1" applyFill="1" applyAlignment="1" applyProtection="1">
      <alignment vertical="center" wrapText="1"/>
      <protection/>
    </xf>
    <xf numFmtId="0" fontId="7" fillId="0" borderId="0" xfId="67" applyFont="1" applyFill="1" applyBorder="1" applyAlignment="1" applyProtection="1">
      <alignment vertical="center"/>
      <protection/>
    </xf>
    <xf numFmtId="0" fontId="25" fillId="0" borderId="0" xfId="67" applyFont="1" applyFill="1" applyBorder="1" applyAlignment="1">
      <alignment vertical="center"/>
      <protection/>
    </xf>
    <xf numFmtId="3" fontId="80" fillId="0" borderId="0" xfId="67" applyNumberFormat="1" applyFont="1" applyBorder="1" applyAlignment="1">
      <alignment vertical="center"/>
      <protection/>
    </xf>
    <xf numFmtId="3" fontId="80" fillId="0" borderId="12" xfId="67" applyNumberFormat="1" applyFont="1" applyBorder="1" applyAlignment="1">
      <alignment vertical="center"/>
      <protection/>
    </xf>
    <xf numFmtId="3" fontId="79" fillId="0" borderId="12" xfId="67" applyNumberFormat="1" applyFont="1" applyBorder="1" applyAlignment="1">
      <alignment vertical="center"/>
      <protection/>
    </xf>
    <xf numFmtId="0" fontId="26" fillId="0" borderId="12" xfId="67" applyFont="1" applyFill="1" applyBorder="1" applyAlignment="1" applyProtection="1">
      <alignment horizontal="center" vertical="center"/>
      <protection/>
    </xf>
    <xf numFmtId="0" fontId="7" fillId="0" borderId="12" xfId="67" applyFont="1" applyFill="1" applyBorder="1" applyAlignment="1" applyProtection="1">
      <alignment horizontal="left" vertical="center"/>
      <protection/>
    </xf>
    <xf numFmtId="0" fontId="6" fillId="0" borderId="0" xfId="67" applyFont="1" applyFill="1" applyBorder="1" applyAlignment="1" applyProtection="1">
      <alignment vertical="center"/>
      <protection/>
    </xf>
    <xf numFmtId="0" fontId="75" fillId="0" borderId="0" xfId="67" applyFont="1" applyAlignment="1">
      <alignment vertical="center"/>
      <protection/>
    </xf>
    <xf numFmtId="0" fontId="9" fillId="0" borderId="0" xfId="67" applyFont="1" applyFill="1" applyAlignment="1" applyProtection="1">
      <alignment horizontal="center" vertical="center"/>
      <protection/>
    </xf>
    <xf numFmtId="0" fontId="6" fillId="0" borderId="0" xfId="67" applyFont="1" applyFill="1" applyAlignment="1" applyProtection="1">
      <alignment horizontal="left" vertical="center"/>
      <protection/>
    </xf>
    <xf numFmtId="3" fontId="75" fillId="0" borderId="0" xfId="67" applyNumberFormat="1" applyFont="1" applyBorder="1" applyAlignment="1">
      <alignment vertical="center"/>
      <protection/>
    </xf>
    <xf numFmtId="3" fontId="75" fillId="0" borderId="16" xfId="67" applyNumberFormat="1" applyFont="1" applyBorder="1" applyAlignment="1">
      <alignment vertical="center"/>
      <protection/>
    </xf>
    <xf numFmtId="3" fontId="78" fillId="0" borderId="16" xfId="67" applyNumberFormat="1" applyFont="1" applyBorder="1" applyAlignment="1">
      <alignment vertical="center"/>
      <protection/>
    </xf>
    <xf numFmtId="0" fontId="77" fillId="0" borderId="16" xfId="67" applyFont="1" applyFill="1" applyBorder="1" applyAlignment="1" applyProtection="1">
      <alignment horizontal="center" vertical="center"/>
      <protection/>
    </xf>
    <xf numFmtId="0" fontId="75" fillId="0" borderId="16" xfId="67" applyFont="1" applyFill="1" applyBorder="1" applyAlignment="1" applyProtection="1">
      <alignment horizontal="left" vertical="center"/>
      <protection/>
    </xf>
    <xf numFmtId="0" fontId="75" fillId="0" borderId="11" xfId="67" applyFont="1" applyBorder="1" applyAlignment="1">
      <alignment vertical="center"/>
      <protection/>
    </xf>
    <xf numFmtId="0" fontId="78" fillId="0" borderId="11" xfId="67" applyFont="1" applyBorder="1" applyAlignment="1">
      <alignment vertical="center"/>
      <protection/>
    </xf>
    <xf numFmtId="0" fontId="77" fillId="0" borderId="11" xfId="67" applyFont="1" applyFill="1" applyBorder="1" applyAlignment="1" applyProtection="1">
      <alignment horizontal="center" vertical="center"/>
      <protection/>
    </xf>
    <xf numFmtId="0" fontId="75" fillId="0" borderId="11" xfId="67" applyFont="1" applyFill="1" applyBorder="1" applyAlignment="1" applyProtection="1">
      <alignment horizontal="left" vertical="center"/>
      <protection/>
    </xf>
    <xf numFmtId="3" fontId="75" fillId="0" borderId="11" xfId="67" applyNumberFormat="1" applyFont="1" applyBorder="1" applyAlignment="1">
      <alignment vertical="center"/>
      <protection/>
    </xf>
    <xf numFmtId="3" fontId="78" fillId="0" borderId="11" xfId="67" applyNumberFormat="1" applyFont="1" applyBorder="1" applyAlignment="1">
      <alignment vertical="center"/>
      <protection/>
    </xf>
    <xf numFmtId="0" fontId="9" fillId="0" borderId="11" xfId="67" applyFont="1" applyFill="1" applyBorder="1" applyAlignment="1" applyProtection="1">
      <alignment horizontal="center" vertical="center"/>
      <protection/>
    </xf>
    <xf numFmtId="0" fontId="6" fillId="0" borderId="11" xfId="67" applyFont="1" applyFill="1" applyBorder="1" applyAlignment="1" applyProtection="1">
      <alignment horizontal="left" vertical="center"/>
      <protection/>
    </xf>
    <xf numFmtId="0" fontId="75" fillId="0" borderId="15" xfId="67" applyFont="1" applyBorder="1" applyAlignment="1">
      <alignment vertical="center"/>
      <protection/>
    </xf>
    <xf numFmtId="0" fontId="78" fillId="0" borderId="15" xfId="67" applyFont="1" applyBorder="1" applyAlignment="1">
      <alignment vertical="center"/>
      <protection/>
    </xf>
    <xf numFmtId="0" fontId="9" fillId="0" borderId="15" xfId="67" applyFont="1" applyFill="1" applyBorder="1" applyAlignment="1" applyProtection="1">
      <alignment horizontal="center" vertical="center"/>
      <protection/>
    </xf>
    <xf numFmtId="0" fontId="6" fillId="0" borderId="15" xfId="67" applyFont="1" applyFill="1" applyBorder="1" applyAlignment="1" applyProtection="1">
      <alignment horizontal="left" vertical="center"/>
      <protection/>
    </xf>
    <xf numFmtId="0" fontId="75" fillId="0" borderId="16" xfId="67" applyFont="1" applyBorder="1" applyAlignment="1">
      <alignment vertical="center"/>
      <protection/>
    </xf>
    <xf numFmtId="0" fontId="78" fillId="0" borderId="16" xfId="67" applyFont="1" applyBorder="1" applyAlignment="1">
      <alignment vertical="center"/>
      <protection/>
    </xf>
    <xf numFmtId="17" fontId="77" fillId="0" borderId="11" xfId="67" applyNumberFormat="1" applyFont="1" applyFill="1" applyBorder="1" applyAlignment="1" applyProtection="1" quotePrefix="1">
      <alignment horizontal="center" vertical="center"/>
      <protection/>
    </xf>
    <xf numFmtId="0" fontId="77" fillId="0" borderId="11" xfId="67" applyFont="1" applyFill="1" applyBorder="1" applyAlignment="1" applyProtection="1" quotePrefix="1">
      <alignment horizontal="center" vertical="center"/>
      <protection/>
    </xf>
    <xf numFmtId="164" fontId="75" fillId="0" borderId="0" xfId="67" applyNumberFormat="1" applyFont="1" applyFill="1" applyBorder="1" applyAlignment="1" applyProtection="1">
      <alignment horizontal="right" vertical="center"/>
      <protection/>
    </xf>
    <xf numFmtId="164" fontId="75" fillId="0" borderId="11" xfId="67" applyNumberFormat="1" applyFont="1" applyFill="1" applyBorder="1" applyAlignment="1" applyProtection="1">
      <alignment horizontal="right" vertical="center"/>
      <protection/>
    </xf>
    <xf numFmtId="164" fontId="78" fillId="0" borderId="11" xfId="67" applyNumberFormat="1" applyFont="1" applyFill="1" applyBorder="1" applyAlignment="1" applyProtection="1">
      <alignment horizontal="right" vertical="center"/>
      <protection/>
    </xf>
    <xf numFmtId="0" fontId="7" fillId="0" borderId="11" xfId="67" applyFont="1" applyFill="1" applyBorder="1" applyAlignment="1" applyProtection="1">
      <alignment horizontal="left" vertical="center"/>
      <protection/>
    </xf>
    <xf numFmtId="0" fontId="25" fillId="0" borderId="11" xfId="67" applyFont="1" applyFill="1" applyBorder="1" applyAlignment="1" applyProtection="1">
      <alignment horizontal="left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6" fillId="0" borderId="11" xfId="67" applyFont="1" applyFill="1" applyBorder="1" applyAlignment="1" applyProtection="1">
      <alignment horizontal="center" vertical="center"/>
      <protection/>
    </xf>
    <xf numFmtId="0" fontId="10" fillId="0" borderId="11" xfId="67" applyFont="1" applyFill="1" applyBorder="1" applyAlignment="1" applyProtection="1">
      <alignment horizontal="left" vertical="center"/>
      <protection/>
    </xf>
    <xf numFmtId="3" fontId="75" fillId="0" borderId="0" xfId="71" applyNumberFormat="1" applyFont="1" applyFill="1" applyBorder="1" applyAlignment="1" applyProtection="1">
      <alignment horizontal="right" wrapText="1"/>
      <protection locked="0"/>
    </xf>
    <xf numFmtId="0" fontId="77" fillId="0" borderId="14" xfId="67" applyFont="1" applyFill="1" applyBorder="1" applyAlignment="1" applyProtection="1">
      <alignment horizontal="center"/>
      <protection/>
    </xf>
    <xf numFmtId="0" fontId="77" fillId="0" borderId="14" xfId="67" applyFont="1" applyFill="1" applyBorder="1" applyAlignment="1" applyProtection="1">
      <alignment horizontal="left"/>
      <protection/>
    </xf>
    <xf numFmtId="0" fontId="2" fillId="0" borderId="0" xfId="67" applyNumberFormat="1" applyFont="1" applyFill="1" applyBorder="1" applyAlignment="1" applyProtection="1">
      <alignment vertical="center"/>
      <protection/>
    </xf>
    <xf numFmtId="0" fontId="17" fillId="0" borderId="0" xfId="67" applyNumberFormat="1" applyFont="1" applyFill="1" applyBorder="1" applyAlignment="1" applyProtection="1">
      <alignment vertical="center"/>
      <protection/>
    </xf>
    <xf numFmtId="0" fontId="27" fillId="0" borderId="0" xfId="67" applyNumberFormat="1" applyFont="1" applyFill="1" applyBorder="1" applyAlignment="1" applyProtection="1">
      <alignment vertical="center"/>
      <protection/>
    </xf>
    <xf numFmtId="0" fontId="9" fillId="0" borderId="0" xfId="67" applyNumberFormat="1" applyFont="1" applyFill="1" applyBorder="1" applyAlignment="1" applyProtection="1">
      <alignment horizontal="right" vertical="center"/>
      <protection/>
    </xf>
    <xf numFmtId="0" fontId="23" fillId="0" borderId="0" xfId="67" applyFont="1" applyFill="1" applyAlignment="1">
      <alignment vertical="top" wrapText="1"/>
      <protection/>
    </xf>
    <xf numFmtId="0" fontId="6" fillId="0" borderId="0" xfId="67" applyFont="1" applyFill="1" applyBorder="1" applyProtection="1">
      <alignment/>
      <protection/>
    </xf>
    <xf numFmtId="166" fontId="79" fillId="0" borderId="0" xfId="67" applyNumberFormat="1" applyFont="1" applyFill="1" applyProtection="1">
      <alignment/>
      <protection/>
    </xf>
    <xf numFmtId="0" fontId="77" fillId="0" borderId="0" xfId="67" applyFont="1" applyFill="1" applyAlignment="1" applyProtection="1">
      <alignment horizontal="right"/>
      <protection/>
    </xf>
    <xf numFmtId="0" fontId="6" fillId="0" borderId="0" xfId="67" applyFont="1" applyFill="1" applyProtection="1">
      <alignment/>
      <protection/>
    </xf>
    <xf numFmtId="0" fontId="6" fillId="0" borderId="0" xfId="71" applyFont="1" applyFill="1" applyBorder="1" applyProtection="1">
      <alignment/>
      <protection/>
    </xf>
    <xf numFmtId="166" fontId="79" fillId="0" borderId="0" xfId="71" applyNumberFormat="1" applyFont="1" applyFill="1" applyProtection="1">
      <alignment/>
      <protection/>
    </xf>
    <xf numFmtId="0" fontId="77" fillId="0" borderId="0" xfId="71" applyFont="1" applyFill="1" applyAlignment="1" applyProtection="1">
      <alignment horizontal="right"/>
      <protection/>
    </xf>
    <xf numFmtId="49" fontId="6" fillId="0" borderId="0" xfId="71" applyNumberFormat="1" applyFont="1" applyFill="1" applyAlignment="1" applyProtection="1">
      <alignment horizontal="left" wrapText="1"/>
      <protection/>
    </xf>
    <xf numFmtId="0" fontId="7" fillId="0" borderId="0" xfId="67" applyFont="1" applyFill="1" applyBorder="1" applyProtection="1">
      <alignment/>
      <protection/>
    </xf>
    <xf numFmtId="164" fontId="80" fillId="0" borderId="12" xfId="67" applyNumberFormat="1" applyFont="1" applyBorder="1" applyAlignment="1">
      <alignment horizontal="right" vertical="center"/>
      <protection/>
    </xf>
    <xf numFmtId="164" fontId="79" fillId="0" borderId="12" xfId="67" applyNumberFormat="1" applyFont="1" applyBorder="1" applyAlignment="1">
      <alignment horizontal="right" vertical="center"/>
      <protection/>
    </xf>
    <xf numFmtId="0" fontId="82" fillId="0" borderId="12" xfId="67" applyFont="1" applyFill="1" applyBorder="1" applyAlignment="1" applyProtection="1">
      <alignment horizontal="right"/>
      <protection/>
    </xf>
    <xf numFmtId="0" fontId="7" fillId="0" borderId="12" xfId="67" applyFont="1" applyFill="1" applyBorder="1" applyAlignment="1" applyProtection="1">
      <alignment horizontal="left"/>
      <protection/>
    </xf>
    <xf numFmtId="164" fontId="75" fillId="0" borderId="0" xfId="67" applyNumberFormat="1" applyFont="1" applyAlignment="1">
      <alignment horizontal="right" vertical="center"/>
      <protection/>
    </xf>
    <xf numFmtId="164" fontId="78" fillId="0" borderId="0" xfId="67" applyNumberFormat="1" applyFont="1" applyAlignment="1">
      <alignment horizontal="right" vertical="center"/>
      <protection/>
    </xf>
    <xf numFmtId="0" fontId="83" fillId="0" borderId="0" xfId="67" applyFont="1" applyFill="1" applyBorder="1" applyAlignment="1" applyProtection="1">
      <alignment horizontal="right"/>
      <protection/>
    </xf>
    <xf numFmtId="0" fontId="6" fillId="0" borderId="0" xfId="67" applyFont="1" applyFill="1" applyAlignment="1" applyProtection="1">
      <alignment horizontal="left"/>
      <protection/>
    </xf>
    <xf numFmtId="0" fontId="75" fillId="0" borderId="0" xfId="67" applyFont="1" applyFill="1" applyAlignment="1" applyProtection="1">
      <alignment horizontal="left"/>
      <protection/>
    </xf>
    <xf numFmtId="0" fontId="10" fillId="0" borderId="12" xfId="67" applyFont="1" applyFill="1" applyBorder="1" applyAlignment="1" applyProtection="1">
      <alignment horizontal="left" wrapText="1"/>
      <protection/>
    </xf>
    <xf numFmtId="164" fontId="75" fillId="0" borderId="16" xfId="67" applyNumberFormat="1" applyFont="1" applyBorder="1" applyAlignment="1">
      <alignment horizontal="right" vertical="center"/>
      <protection/>
    </xf>
    <xf numFmtId="164" fontId="78" fillId="0" borderId="16" xfId="67" applyNumberFormat="1" applyFont="1" applyBorder="1" applyAlignment="1">
      <alignment horizontal="right" vertical="center"/>
      <protection/>
    </xf>
    <xf numFmtId="0" fontId="83" fillId="0" borderId="16" xfId="67" applyFont="1" applyFill="1" applyBorder="1" applyAlignment="1" applyProtection="1">
      <alignment horizontal="right"/>
      <protection/>
    </xf>
    <xf numFmtId="0" fontId="75" fillId="0" borderId="16" xfId="67" applyFont="1" applyFill="1" applyBorder="1" applyAlignment="1" applyProtection="1">
      <alignment horizontal="left" wrapText="1"/>
      <protection/>
    </xf>
    <xf numFmtId="164" fontId="75" fillId="0" borderId="11" xfId="67" applyNumberFormat="1" applyFont="1" applyBorder="1" applyAlignment="1">
      <alignment horizontal="right" vertical="center"/>
      <protection/>
    </xf>
    <xf numFmtId="164" fontId="78" fillId="0" borderId="11" xfId="67" applyNumberFormat="1" applyFont="1" applyBorder="1" applyAlignment="1">
      <alignment horizontal="right" vertical="center"/>
      <protection/>
    </xf>
    <xf numFmtId="0" fontId="83" fillId="0" borderId="11" xfId="67" applyFont="1" applyFill="1" applyBorder="1" applyAlignment="1" applyProtection="1">
      <alignment horizontal="right"/>
      <protection/>
    </xf>
    <xf numFmtId="0" fontId="75" fillId="0" borderId="11" xfId="67" applyFont="1" applyFill="1" applyBorder="1" applyAlignment="1" applyProtection="1">
      <alignment horizontal="left"/>
      <protection/>
    </xf>
    <xf numFmtId="164" fontId="75" fillId="0" borderId="14" xfId="67" applyNumberFormat="1" applyFont="1" applyBorder="1" applyAlignment="1">
      <alignment horizontal="right" vertical="center"/>
      <protection/>
    </xf>
    <xf numFmtId="164" fontId="78" fillId="0" borderId="14" xfId="67" applyNumberFormat="1" applyFont="1" applyBorder="1" applyAlignment="1">
      <alignment horizontal="right" vertical="center"/>
      <protection/>
    </xf>
    <xf numFmtId="0" fontId="83" fillId="0" borderId="14" xfId="67" applyFont="1" applyFill="1" applyBorder="1" applyAlignment="1" applyProtection="1">
      <alignment horizontal="right"/>
      <protection/>
    </xf>
    <xf numFmtId="0" fontId="7" fillId="0" borderId="14" xfId="67" applyFont="1" applyFill="1" applyBorder="1" applyAlignment="1" applyProtection="1">
      <alignment horizontal="left"/>
      <protection/>
    </xf>
    <xf numFmtId="0" fontId="7" fillId="0" borderId="0" xfId="67" applyFont="1" applyFill="1" applyAlignment="1" applyProtection="1">
      <alignment horizontal="left"/>
      <protection/>
    </xf>
    <xf numFmtId="0" fontId="75" fillId="0" borderId="16" xfId="67" applyFont="1" applyFill="1" applyBorder="1" applyAlignment="1" applyProtection="1">
      <alignment horizontal="left"/>
      <protection/>
    </xf>
    <xf numFmtId="0" fontId="6" fillId="0" borderId="11" xfId="67" applyFont="1" applyFill="1" applyBorder="1" applyAlignment="1" applyProtection="1">
      <alignment horizontal="left"/>
      <protection/>
    </xf>
    <xf numFmtId="164" fontId="75" fillId="0" borderId="15" xfId="67" applyNumberFormat="1" applyFont="1" applyBorder="1" applyAlignment="1">
      <alignment horizontal="right" vertical="center"/>
      <protection/>
    </xf>
    <xf numFmtId="164" fontId="78" fillId="0" borderId="15" xfId="67" applyNumberFormat="1" applyFont="1" applyBorder="1" applyAlignment="1">
      <alignment horizontal="right" vertical="center"/>
      <protection/>
    </xf>
    <xf numFmtId="0" fontId="83" fillId="0" borderId="15" xfId="67" applyFont="1" applyFill="1" applyBorder="1" applyAlignment="1" applyProtection="1">
      <alignment horizontal="right"/>
      <protection/>
    </xf>
    <xf numFmtId="0" fontId="6" fillId="0" borderId="15" xfId="67" applyFont="1" applyFill="1" applyBorder="1" applyAlignment="1" applyProtection="1">
      <alignment horizontal="left"/>
      <protection/>
    </xf>
    <xf numFmtId="0" fontId="83" fillId="0" borderId="11" xfId="67" applyFont="1" applyFill="1" applyBorder="1" applyAlignment="1" applyProtection="1" quotePrefix="1">
      <alignment horizontal="right"/>
      <protection/>
    </xf>
    <xf numFmtId="0" fontId="75" fillId="0" borderId="11" xfId="67" applyFont="1" applyFill="1" applyBorder="1" applyAlignment="1" applyProtection="1" quotePrefix="1">
      <alignment horizontal="left"/>
      <protection/>
    </xf>
    <xf numFmtId="164" fontId="79" fillId="0" borderId="11" xfId="67" applyNumberFormat="1" applyFont="1" applyFill="1" applyBorder="1" applyAlignment="1" applyProtection="1">
      <alignment horizontal="right"/>
      <protection/>
    </xf>
    <xf numFmtId="0" fontId="77" fillId="0" borderId="11" xfId="67" applyFont="1" applyFill="1" applyBorder="1" applyAlignment="1" applyProtection="1">
      <alignment horizontal="right"/>
      <protection/>
    </xf>
    <xf numFmtId="164" fontId="79" fillId="0" borderId="11" xfId="67" applyNumberFormat="1" applyFont="1" applyFill="1" applyBorder="1" applyAlignment="1" applyProtection="1">
      <alignment horizontal="right" vertical="center"/>
      <protection/>
    </xf>
    <xf numFmtId="0" fontId="77" fillId="0" borderId="11" xfId="67" applyFont="1" applyFill="1" applyBorder="1" applyAlignment="1" applyProtection="1">
      <alignment horizontal="right" vertical="center"/>
      <protection/>
    </xf>
    <xf numFmtId="0" fontId="10" fillId="0" borderId="0" xfId="67" applyFont="1" applyFill="1" applyBorder="1" applyProtection="1">
      <alignment/>
      <protection/>
    </xf>
    <xf numFmtId="0" fontId="77" fillId="0" borderId="14" xfId="67" applyFont="1" applyFill="1" applyBorder="1" applyAlignment="1" applyProtection="1">
      <alignment horizontal="right"/>
      <protection/>
    </xf>
    <xf numFmtId="164" fontId="75" fillId="0" borderId="0" xfId="71" applyNumberFormat="1" applyFont="1" applyFill="1" applyBorder="1">
      <alignment/>
      <protection/>
    </xf>
    <xf numFmtId="164" fontId="78" fillId="0" borderId="0" xfId="71" applyNumberFormat="1" applyFont="1" applyFill="1" applyBorder="1">
      <alignment/>
      <protection/>
    </xf>
    <xf numFmtId="164" fontId="32" fillId="0" borderId="0" xfId="71" applyNumberFormat="1" applyFont="1" applyFill="1" applyBorder="1" applyAlignment="1">
      <alignment horizontal="center"/>
      <protection/>
    </xf>
    <xf numFmtId="164" fontId="6" fillId="0" borderId="0" xfId="71" applyNumberFormat="1" applyFont="1" applyFill="1" applyBorder="1" applyAlignment="1">
      <alignment wrapText="1"/>
      <protection/>
    </xf>
    <xf numFmtId="164" fontId="6" fillId="0" borderId="0" xfId="71" applyNumberFormat="1" applyFont="1" applyFill="1" applyBorder="1" applyAlignment="1">
      <alignment vertical="center"/>
      <protection/>
    </xf>
    <xf numFmtId="164" fontId="80" fillId="0" borderId="0" xfId="70" applyNumberFormat="1" applyFont="1" applyFill="1" applyBorder="1" applyAlignment="1" applyProtection="1">
      <alignment horizontal="right" vertical="center"/>
      <protection locked="0"/>
    </xf>
    <xf numFmtId="164" fontId="79" fillId="0" borderId="0" xfId="70" applyNumberFormat="1" applyFont="1" applyFill="1" applyBorder="1" applyAlignment="1" applyProtection="1">
      <alignment horizontal="right" vertical="center"/>
      <protection locked="0"/>
    </xf>
    <xf numFmtId="164" fontId="9" fillId="0" borderId="0" xfId="71" applyNumberFormat="1" applyFont="1" applyFill="1" applyBorder="1" applyAlignment="1">
      <alignment horizontal="center" vertical="center"/>
      <protection/>
    </xf>
    <xf numFmtId="164" fontId="10" fillId="0" borderId="0" xfId="67" applyNumberFormat="1" applyFont="1" applyFill="1" applyBorder="1" applyAlignment="1">
      <alignment horizontal="left" vertical="center" wrapText="1"/>
      <protection/>
    </xf>
    <xf numFmtId="164" fontId="7" fillId="0" borderId="0" xfId="71" applyNumberFormat="1" applyFont="1" applyFill="1" applyBorder="1" applyAlignment="1">
      <alignment vertical="center"/>
      <protection/>
    </xf>
    <xf numFmtId="164" fontId="80" fillId="0" borderId="12" xfId="67" applyNumberFormat="1" applyFont="1" applyBorder="1" applyAlignment="1">
      <alignment vertical="center"/>
      <protection/>
    </xf>
    <xf numFmtId="164" fontId="79" fillId="0" borderId="12" xfId="67" applyNumberFormat="1" applyFont="1" applyBorder="1" applyAlignment="1">
      <alignment vertical="center"/>
      <protection/>
    </xf>
    <xf numFmtId="164" fontId="77" fillId="0" borderId="12" xfId="71" applyNumberFormat="1" applyFont="1" applyFill="1" applyBorder="1" applyAlignment="1">
      <alignment horizontal="center" vertical="center"/>
      <protection/>
    </xf>
    <xf numFmtId="164" fontId="10" fillId="0" borderId="12" xfId="67" applyNumberFormat="1" applyFont="1" applyFill="1" applyBorder="1" applyAlignment="1">
      <alignment horizontal="left" vertical="center" wrapText="1"/>
      <protection/>
    </xf>
    <xf numFmtId="164" fontId="75" fillId="0" borderId="16" xfId="67" applyNumberFormat="1" applyFont="1" applyBorder="1" applyAlignment="1">
      <alignment vertical="center"/>
      <protection/>
    </xf>
    <xf numFmtId="164" fontId="78" fillId="0" borderId="16" xfId="67" applyNumberFormat="1" applyFont="1" applyBorder="1" applyAlignment="1">
      <alignment vertical="center"/>
      <protection/>
    </xf>
    <xf numFmtId="164" fontId="9" fillId="0" borderId="16" xfId="67" applyNumberFormat="1" applyFont="1" applyFill="1" applyBorder="1" applyAlignment="1">
      <alignment horizontal="center" vertical="center"/>
      <protection/>
    </xf>
    <xf numFmtId="164" fontId="75" fillId="0" borderId="16" xfId="67" applyNumberFormat="1" applyFont="1" applyFill="1" applyBorder="1" applyAlignment="1">
      <alignment horizontal="left" vertical="center" wrapText="1"/>
      <protection/>
    </xf>
    <xf numFmtId="164" fontId="75" fillId="0" borderId="0" xfId="67" applyNumberFormat="1" applyFont="1" applyAlignment="1">
      <alignment vertical="center"/>
      <protection/>
    </xf>
    <xf numFmtId="164" fontId="78" fillId="0" borderId="0" xfId="67" applyNumberFormat="1" applyFont="1" applyAlignment="1">
      <alignment vertical="center"/>
      <protection/>
    </xf>
    <xf numFmtId="164" fontId="32" fillId="0" borderId="0" xfId="71" applyNumberFormat="1" applyFont="1" applyFill="1" applyBorder="1" applyAlignment="1">
      <alignment horizontal="center" vertical="center"/>
      <protection/>
    </xf>
    <xf numFmtId="164" fontId="6" fillId="0" borderId="0" xfId="67" applyNumberFormat="1" applyFont="1" applyFill="1" applyBorder="1" applyAlignment="1">
      <alignment horizontal="left" vertical="center"/>
      <protection/>
    </xf>
    <xf numFmtId="164" fontId="9" fillId="0" borderId="12" xfId="71" applyNumberFormat="1" applyFont="1" applyFill="1" applyBorder="1" applyAlignment="1">
      <alignment horizontal="center" vertical="center"/>
      <protection/>
    </xf>
    <xf numFmtId="164" fontId="7" fillId="0" borderId="12" xfId="67" applyNumberFormat="1" applyFont="1" applyFill="1" applyBorder="1" applyAlignment="1">
      <alignment horizontal="left" vertical="center" wrapText="1"/>
      <protection/>
    </xf>
    <xf numFmtId="164" fontId="9" fillId="0" borderId="16" xfId="71" applyNumberFormat="1" applyFont="1" applyFill="1" applyBorder="1" applyAlignment="1">
      <alignment horizontal="center" vertical="center"/>
      <protection/>
    </xf>
    <xf numFmtId="164" fontId="75" fillId="0" borderId="16" xfId="71" applyNumberFormat="1" applyFont="1" applyFill="1" applyBorder="1" applyAlignment="1">
      <alignment horizontal="left" vertical="center" wrapText="1"/>
      <protection/>
    </xf>
    <xf numFmtId="164" fontId="77" fillId="0" borderId="16" xfId="67" applyNumberFormat="1" applyFont="1" applyFill="1" applyBorder="1" applyAlignment="1">
      <alignment horizontal="center" vertical="center"/>
      <protection/>
    </xf>
    <xf numFmtId="164" fontId="75" fillId="0" borderId="11" xfId="67" applyNumberFormat="1" applyFont="1" applyBorder="1" applyAlignment="1">
      <alignment vertical="center"/>
      <protection/>
    </xf>
    <xf numFmtId="164" fontId="78" fillId="0" borderId="11" xfId="67" applyNumberFormat="1" applyFont="1" applyBorder="1" applyAlignment="1">
      <alignment vertical="center"/>
      <protection/>
    </xf>
    <xf numFmtId="164" fontId="77" fillId="0" borderId="11" xfId="67" applyNumberFormat="1" applyFont="1" applyFill="1" applyBorder="1" applyAlignment="1">
      <alignment horizontal="center" vertical="center"/>
      <protection/>
    </xf>
    <xf numFmtId="164" fontId="75" fillId="0" borderId="11" xfId="67" applyNumberFormat="1" applyFont="1" applyFill="1" applyBorder="1" applyAlignment="1">
      <alignment horizontal="left" vertical="center" wrapText="1"/>
      <protection/>
    </xf>
    <xf numFmtId="164" fontId="9" fillId="0" borderId="11" xfId="71" applyNumberFormat="1" applyFont="1" applyFill="1" applyBorder="1" applyAlignment="1">
      <alignment horizontal="center" vertical="center"/>
      <protection/>
    </xf>
    <xf numFmtId="164" fontId="33" fillId="0" borderId="11" xfId="71" applyNumberFormat="1" applyFont="1" applyFill="1" applyBorder="1" applyAlignment="1">
      <alignment horizontal="left" vertical="center" wrapText="1"/>
      <protection/>
    </xf>
    <xf numFmtId="164" fontId="75" fillId="0" borderId="15" xfId="67" applyNumberFormat="1" applyFont="1" applyBorder="1" applyAlignment="1">
      <alignment vertical="center"/>
      <protection/>
    </xf>
    <xf numFmtId="164" fontId="78" fillId="0" borderId="15" xfId="67" applyNumberFormat="1" applyFont="1" applyBorder="1" applyAlignment="1">
      <alignment vertical="center"/>
      <protection/>
    </xf>
    <xf numFmtId="164" fontId="32" fillId="0" borderId="15" xfId="71" applyNumberFormat="1" applyFont="1" applyFill="1" applyBorder="1" applyAlignment="1">
      <alignment horizontal="center" vertical="center"/>
      <protection/>
    </xf>
    <xf numFmtId="164" fontId="6" fillId="0" borderId="15" xfId="67" applyNumberFormat="1" applyFont="1" applyFill="1" applyBorder="1" applyAlignment="1">
      <alignment horizontal="left" vertical="center"/>
      <protection/>
    </xf>
    <xf numFmtId="164" fontId="75" fillId="0" borderId="11" xfId="71" applyNumberFormat="1" applyFont="1" applyFill="1" applyBorder="1" applyAlignment="1">
      <alignment horizontal="left" vertical="center" wrapText="1"/>
      <protection/>
    </xf>
    <xf numFmtId="164" fontId="80" fillId="0" borderId="0" xfId="67" applyNumberFormat="1" applyFont="1" applyBorder="1" applyAlignment="1">
      <alignment vertical="center"/>
      <protection/>
    </xf>
    <xf numFmtId="164" fontId="79" fillId="0" borderId="0" xfId="67" applyNumberFormat="1" applyFont="1" applyBorder="1" applyAlignment="1">
      <alignment vertical="center"/>
      <protection/>
    </xf>
    <xf numFmtId="164" fontId="7" fillId="0" borderId="0" xfId="67" applyNumberFormat="1" applyFont="1" applyFill="1" applyBorder="1" applyAlignment="1">
      <alignment horizontal="left" vertical="center" wrapText="1"/>
      <protection/>
    </xf>
    <xf numFmtId="164" fontId="80" fillId="0" borderId="15" xfId="67" applyNumberFormat="1" applyFont="1" applyBorder="1" applyAlignment="1">
      <alignment vertical="center"/>
      <protection/>
    </xf>
    <xf numFmtId="164" fontId="79" fillId="0" borderId="15" xfId="67" applyNumberFormat="1" applyFont="1" applyBorder="1" applyAlignment="1">
      <alignment vertical="center"/>
      <protection/>
    </xf>
    <xf numFmtId="164" fontId="9" fillId="0" borderId="15" xfId="71" applyNumberFormat="1" applyFont="1" applyFill="1" applyBorder="1" applyAlignment="1">
      <alignment horizontal="center" vertical="center"/>
      <protection/>
    </xf>
    <xf numFmtId="164" fontId="7" fillId="0" borderId="15" xfId="67" applyNumberFormat="1" applyFont="1" applyFill="1" applyBorder="1" applyAlignment="1">
      <alignment horizontal="left" vertical="center" wrapText="1"/>
      <protection/>
    </xf>
    <xf numFmtId="164" fontId="84" fillId="0" borderId="11" xfId="67" applyNumberFormat="1" applyFont="1" applyBorder="1" applyAlignment="1">
      <alignment vertical="center"/>
      <protection/>
    </xf>
    <xf numFmtId="164" fontId="85" fillId="0" borderId="11" xfId="67" applyNumberFormat="1" applyFont="1" applyBorder="1" applyAlignment="1">
      <alignment vertical="center"/>
      <protection/>
    </xf>
    <xf numFmtId="164" fontId="35" fillId="0" borderId="11" xfId="71" applyNumberFormat="1" applyFont="1" applyFill="1" applyBorder="1" applyAlignment="1">
      <alignment horizontal="left" vertical="center"/>
      <protection/>
    </xf>
    <xf numFmtId="164" fontId="84" fillId="0" borderId="11" xfId="67" applyNumberFormat="1" applyFont="1" applyBorder="1">
      <alignment/>
      <protection/>
    </xf>
    <xf numFmtId="164" fontId="85" fillId="0" borderId="11" xfId="67" applyNumberFormat="1" applyFont="1" applyBorder="1">
      <alignment/>
      <protection/>
    </xf>
    <xf numFmtId="164" fontId="32" fillId="0" borderId="11" xfId="71" applyNumberFormat="1" applyFont="1" applyFill="1" applyBorder="1" applyAlignment="1">
      <alignment horizontal="center" vertical="center"/>
      <protection/>
    </xf>
    <xf numFmtId="164" fontId="6" fillId="0" borderId="11" xfId="67" applyNumberFormat="1" applyFont="1" applyFill="1" applyBorder="1" applyAlignment="1">
      <alignment horizontal="left"/>
      <protection/>
    </xf>
    <xf numFmtId="164" fontId="24" fillId="0" borderId="0" xfId="67" applyNumberFormat="1" applyFont="1" applyFill="1" applyBorder="1">
      <alignment/>
      <protection/>
    </xf>
    <xf numFmtId="164" fontId="77" fillId="0" borderId="0" xfId="67" applyNumberFormat="1" applyFont="1" applyFill="1" applyBorder="1" applyAlignment="1" applyProtection="1">
      <alignment horizontal="center"/>
      <protection/>
    </xf>
    <xf numFmtId="164" fontId="77" fillId="0" borderId="0" xfId="67" applyNumberFormat="1" applyFont="1" applyFill="1" applyBorder="1" applyAlignment="1" applyProtection="1">
      <alignment horizontal="left"/>
      <protection/>
    </xf>
    <xf numFmtId="164" fontId="7" fillId="0" borderId="0" xfId="67" applyNumberFormat="1" applyFont="1" applyFill="1" applyBorder="1">
      <alignment/>
      <protection/>
    </xf>
    <xf numFmtId="164" fontId="78" fillId="0" borderId="0" xfId="67" applyNumberFormat="1" applyFont="1" applyFill="1" applyBorder="1" applyAlignment="1">
      <alignment vertical="center" textRotation="90"/>
      <protection/>
    </xf>
    <xf numFmtId="164" fontId="0" fillId="0" borderId="0" xfId="67" applyNumberFormat="1">
      <alignment/>
      <protection/>
    </xf>
    <xf numFmtId="164" fontId="77" fillId="0" borderId="0" xfId="67" applyNumberFormat="1" applyFont="1" applyFill="1" applyBorder="1">
      <alignment/>
      <protection/>
    </xf>
    <xf numFmtId="164" fontId="77" fillId="0" borderId="0" xfId="67" applyNumberFormat="1" applyFont="1" applyFill="1" applyBorder="1" applyAlignment="1">
      <alignment horizontal="left"/>
      <protection/>
    </xf>
    <xf numFmtId="164" fontId="0" fillId="0" borderId="0" xfId="67" applyNumberFormat="1" applyAlignment="1">
      <alignment vertical="center"/>
      <protection/>
    </xf>
    <xf numFmtId="164" fontId="27" fillId="0" borderId="0" xfId="67" applyNumberFormat="1" applyFont="1" applyFill="1" applyBorder="1" applyAlignment="1">
      <alignment horizontal="left" vertical="center"/>
      <protection/>
    </xf>
    <xf numFmtId="164" fontId="80" fillId="2" borderId="12" xfId="67" applyNumberFormat="1" applyFont="1" applyFill="1" applyBorder="1" applyAlignment="1">
      <alignment horizontal="right" vertical="center"/>
      <protection/>
    </xf>
    <xf numFmtId="164" fontId="10" fillId="0" borderId="12" xfId="67" applyNumberFormat="1" applyFont="1" applyFill="1" applyBorder="1" applyAlignment="1">
      <alignment horizontal="left" vertical="center"/>
      <protection/>
    </xf>
    <xf numFmtId="164" fontId="80" fillId="2" borderId="0" xfId="67" applyNumberFormat="1" applyFont="1" applyFill="1" applyAlignment="1">
      <alignment horizontal="right" vertical="center"/>
      <protection/>
    </xf>
    <xf numFmtId="164" fontId="75" fillId="0" borderId="0" xfId="67" applyNumberFormat="1" applyFont="1" applyFill="1" applyBorder="1" applyAlignment="1" quotePrefix="1">
      <alignment horizontal="left" vertical="center"/>
      <protection/>
    </xf>
    <xf numFmtId="164" fontId="80" fillId="2" borderId="11" xfId="67" applyNumberFormat="1" applyFont="1" applyFill="1" applyBorder="1" applyAlignment="1">
      <alignment horizontal="right" vertical="center"/>
      <protection/>
    </xf>
    <xf numFmtId="164" fontId="75" fillId="0" borderId="11" xfId="67" applyNumberFormat="1" applyFont="1" applyFill="1" applyBorder="1" applyAlignment="1" quotePrefix="1">
      <alignment horizontal="left" vertical="center"/>
      <protection/>
    </xf>
    <xf numFmtId="164" fontId="80" fillId="2" borderId="15" xfId="67" applyNumberFormat="1" applyFont="1" applyFill="1" applyBorder="1" applyAlignment="1">
      <alignment horizontal="right" vertical="center"/>
      <protection/>
    </xf>
    <xf numFmtId="164" fontId="2" fillId="0" borderId="15" xfId="67" applyNumberFormat="1" applyFont="1" applyFill="1" applyBorder="1" applyAlignment="1">
      <alignment horizontal="left" vertical="center"/>
      <protection/>
    </xf>
    <xf numFmtId="164" fontId="80" fillId="2" borderId="16" xfId="67" applyNumberFormat="1" applyFont="1" applyFill="1" applyBorder="1" applyAlignment="1">
      <alignment horizontal="right" vertical="center"/>
      <protection/>
    </xf>
    <xf numFmtId="164" fontId="75" fillId="0" borderId="16" xfId="67" applyNumberFormat="1" applyFont="1" applyFill="1" applyBorder="1" applyAlignment="1" quotePrefix="1">
      <alignment horizontal="left" vertical="center"/>
      <protection/>
    </xf>
    <xf numFmtId="164" fontId="10" fillId="0" borderId="11" xfId="67" applyNumberFormat="1" applyFont="1" applyFill="1" applyBorder="1" applyAlignment="1">
      <alignment horizontal="left" vertical="center"/>
      <protection/>
    </xf>
    <xf numFmtId="164" fontId="75" fillId="0" borderId="0" xfId="67" applyNumberFormat="1" applyFont="1" applyFill="1" applyBorder="1" applyAlignment="1">
      <alignment vertical="center" textRotation="90"/>
      <protection/>
    </xf>
    <xf numFmtId="164" fontId="79" fillId="2" borderId="12" xfId="67" applyNumberFormat="1" applyFont="1" applyFill="1" applyBorder="1" applyAlignment="1">
      <alignment horizontal="right" vertical="center"/>
      <protection/>
    </xf>
    <xf numFmtId="164" fontId="74" fillId="0" borderId="12" xfId="67" applyNumberFormat="1" applyFont="1" applyFill="1" applyBorder="1" applyAlignment="1">
      <alignment horizontal="left" vertical="center"/>
      <protection/>
    </xf>
    <xf numFmtId="164" fontId="79" fillId="2" borderId="0" xfId="67" applyNumberFormat="1" applyFont="1" applyFill="1" applyAlignment="1">
      <alignment horizontal="right" vertical="center"/>
      <protection/>
    </xf>
    <xf numFmtId="164" fontId="2" fillId="0" borderId="0" xfId="67" applyNumberFormat="1" applyFont="1" applyFill="1" applyBorder="1" applyAlignment="1">
      <alignment horizontal="left" vertical="center"/>
      <protection/>
    </xf>
    <xf numFmtId="164" fontId="79" fillId="2" borderId="11" xfId="67" applyNumberFormat="1" applyFont="1" applyFill="1" applyBorder="1" applyAlignment="1">
      <alignment horizontal="right" vertical="center"/>
      <protection/>
    </xf>
    <xf numFmtId="164" fontId="79" fillId="2" borderId="15" xfId="67" applyNumberFormat="1" applyFont="1" applyFill="1" applyBorder="1" applyAlignment="1">
      <alignment horizontal="right" vertical="center"/>
      <protection/>
    </xf>
    <xf numFmtId="164" fontId="79" fillId="2" borderId="16" xfId="67" applyNumberFormat="1" applyFont="1" applyFill="1" applyBorder="1" applyAlignment="1">
      <alignment horizontal="right" vertical="center"/>
      <protection/>
    </xf>
    <xf numFmtId="164" fontId="75" fillId="0" borderId="16" xfId="67" applyNumberFormat="1" applyFont="1" applyFill="1" applyBorder="1" applyAlignment="1">
      <alignment horizontal="left" vertical="center"/>
      <protection/>
    </xf>
    <xf numFmtId="164" fontId="2" fillId="0" borderId="11" xfId="67" applyNumberFormat="1" applyFont="1" applyFill="1" applyBorder="1" applyAlignment="1">
      <alignment horizontal="left" vertical="center"/>
      <protection/>
    </xf>
    <xf numFmtId="164" fontId="36" fillId="2" borderId="14" xfId="67" applyNumberFormat="1" applyFont="1" applyFill="1" applyBorder="1" applyAlignment="1">
      <alignment vertical="center"/>
      <protection/>
    </xf>
    <xf numFmtId="164" fontId="0" fillId="0" borderId="14" xfId="67" applyNumberFormat="1" applyBorder="1" applyAlignment="1">
      <alignment vertical="center"/>
      <protection/>
    </xf>
    <xf numFmtId="164" fontId="10" fillId="0" borderId="14" xfId="67" applyNumberFormat="1" applyFont="1" applyFill="1" applyBorder="1" applyAlignment="1">
      <alignment horizontal="left" vertical="center"/>
      <protection/>
    </xf>
    <xf numFmtId="164" fontId="36" fillId="2" borderId="15" xfId="67" applyNumberFormat="1" applyFont="1" applyFill="1" applyBorder="1" applyAlignment="1">
      <alignment vertical="center"/>
      <protection/>
    </xf>
    <xf numFmtId="164" fontId="0" fillId="0" borderId="15" xfId="67" applyNumberFormat="1" applyBorder="1" applyAlignment="1">
      <alignment vertical="center"/>
      <protection/>
    </xf>
    <xf numFmtId="164" fontId="10" fillId="0" borderId="15" xfId="67" applyNumberFormat="1" applyFont="1" applyFill="1" applyBorder="1" applyAlignment="1">
      <alignment horizontal="left" vertical="center"/>
      <protection/>
    </xf>
    <xf numFmtId="164" fontId="6" fillId="2" borderId="0" xfId="67" applyNumberFormat="1" applyFont="1" applyFill="1" applyBorder="1" applyAlignment="1">
      <alignment horizontal="right" vertical="center"/>
      <protection/>
    </xf>
    <xf numFmtId="164" fontId="6" fillId="0" borderId="0" xfId="67" applyNumberFormat="1" applyFont="1" applyFill="1" applyBorder="1" applyAlignment="1">
      <alignment horizontal="right" vertical="center"/>
      <protection/>
    </xf>
    <xf numFmtId="164" fontId="7" fillId="2" borderId="0" xfId="67" applyNumberFormat="1" applyFont="1" applyFill="1" applyBorder="1" applyAlignment="1">
      <alignment horizontal="right" vertical="center"/>
      <protection/>
    </xf>
    <xf numFmtId="164" fontId="28" fillId="0" borderId="0" xfId="67" applyNumberFormat="1" applyFont="1" applyFill="1" applyBorder="1">
      <alignment/>
      <protection/>
    </xf>
    <xf numFmtId="164" fontId="74" fillId="2" borderId="18" xfId="67" applyNumberFormat="1" applyFont="1" applyFill="1" applyBorder="1" applyAlignment="1">
      <alignment horizontal="right" textRotation="90" wrapText="1"/>
      <protection/>
    </xf>
    <xf numFmtId="164" fontId="72" fillId="0" borderId="18" xfId="67" applyNumberFormat="1" applyFont="1" applyFill="1" applyBorder="1" applyAlignment="1">
      <alignment horizontal="right" textRotation="90" wrapText="1"/>
      <protection/>
    </xf>
    <xf numFmtId="164" fontId="75" fillId="0" borderId="18" xfId="67" applyNumberFormat="1" applyFont="1" applyFill="1" applyBorder="1" applyAlignment="1">
      <alignment horizontal="left"/>
      <protection/>
    </xf>
    <xf numFmtId="164" fontId="6" fillId="0" borderId="0" xfId="72" applyNumberFormat="1" applyFont="1" applyFill="1" applyBorder="1">
      <alignment/>
      <protection/>
    </xf>
    <xf numFmtId="164" fontId="76" fillId="0" borderId="17" xfId="67" applyNumberFormat="1" applyFont="1" applyFill="1" applyBorder="1" applyAlignment="1">
      <alignment horizontal="left" vertical="top" wrapText="1"/>
      <protection/>
    </xf>
    <xf numFmtId="164" fontId="75" fillId="0" borderId="17" xfId="67" applyNumberFormat="1" applyFont="1" applyFill="1" applyBorder="1" applyAlignment="1">
      <alignment horizontal="left"/>
      <protection/>
    </xf>
    <xf numFmtId="0" fontId="6" fillId="0" borderId="0" xfId="67" applyFont="1" applyFill="1" applyBorder="1">
      <alignment/>
      <protection/>
    </xf>
    <xf numFmtId="0" fontId="77" fillId="0" borderId="0" xfId="67" applyFont="1" applyFill="1" applyBorder="1">
      <alignment/>
      <protection/>
    </xf>
    <xf numFmtId="0" fontId="6" fillId="0" borderId="0" xfId="67" applyFont="1" applyFill="1" applyBorder="1" applyAlignment="1">
      <alignment vertical="center"/>
      <protection/>
    </xf>
    <xf numFmtId="167" fontId="75" fillId="0" borderId="0" xfId="67" applyNumberFormat="1" applyFont="1" applyBorder="1" applyAlignment="1">
      <alignment horizontal="right"/>
      <protection/>
    </xf>
    <xf numFmtId="0" fontId="75" fillId="0" borderId="0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vertical="center"/>
      <protection/>
    </xf>
    <xf numFmtId="167" fontId="75" fillId="0" borderId="13" xfId="67" applyNumberFormat="1" applyFont="1" applyBorder="1" applyAlignment="1">
      <alignment horizontal="right"/>
      <protection/>
    </xf>
    <xf numFmtId="0" fontId="6" fillId="0" borderId="13" xfId="67" applyFont="1" applyFill="1" applyBorder="1" applyAlignment="1">
      <alignment horizontal="left" vertical="center"/>
      <protection/>
    </xf>
    <xf numFmtId="167" fontId="80" fillId="0" borderId="12" xfId="67" applyNumberFormat="1" applyFont="1" applyBorder="1" applyAlignment="1">
      <alignment horizontal="right"/>
      <protection/>
    </xf>
    <xf numFmtId="167" fontId="80" fillId="0" borderId="0" xfId="67" applyNumberFormat="1" applyFont="1" applyBorder="1" applyAlignment="1">
      <alignment horizontal="right"/>
      <protection/>
    </xf>
    <xf numFmtId="0" fontId="74" fillId="0" borderId="12" xfId="67" applyFont="1" applyFill="1" applyBorder="1" applyAlignment="1">
      <alignment horizontal="left" vertical="center"/>
      <protection/>
    </xf>
    <xf numFmtId="0" fontId="37" fillId="0" borderId="0" xfId="67" applyFont="1" applyFill="1" applyBorder="1" applyAlignment="1">
      <alignment vertical="center"/>
      <protection/>
    </xf>
    <xf numFmtId="167" fontId="75" fillId="0" borderId="19" xfId="67" applyNumberFormat="1" applyFont="1" applyBorder="1" applyAlignment="1">
      <alignment horizontal="right"/>
      <protection/>
    </xf>
    <xf numFmtId="0" fontId="72" fillId="0" borderId="19" xfId="67" applyFont="1" applyFill="1" applyBorder="1" applyAlignment="1">
      <alignment horizontal="left" vertical="center"/>
      <protection/>
    </xf>
    <xf numFmtId="167" fontId="75" fillId="0" borderId="11" xfId="67" applyNumberFormat="1" applyFont="1" applyBorder="1" applyAlignment="1">
      <alignment horizontal="right"/>
      <protection/>
    </xf>
    <xf numFmtId="0" fontId="72" fillId="0" borderId="11" xfId="67" applyFont="1" applyFill="1" applyBorder="1" applyAlignment="1">
      <alignment horizontal="left" vertical="center"/>
      <protection/>
    </xf>
    <xf numFmtId="164" fontId="75" fillId="0" borderId="0" xfId="50" applyNumberFormat="1" applyFont="1" applyFill="1" applyBorder="1" applyAlignment="1">
      <alignment horizontal="right" vertical="center"/>
    </xf>
    <xf numFmtId="164" fontId="75" fillId="0" borderId="11" xfId="50" applyNumberFormat="1" applyFont="1" applyFill="1" applyBorder="1" applyAlignment="1">
      <alignment horizontal="right" vertical="center"/>
    </xf>
    <xf numFmtId="0" fontId="7" fillId="0" borderId="0" xfId="67" applyFont="1" applyFill="1" applyBorder="1" applyAlignment="1">
      <alignment horizontal="left" vertical="top" wrapText="1"/>
      <protection/>
    </xf>
    <xf numFmtId="49" fontId="72" fillId="0" borderId="1" xfId="67" applyNumberFormat="1" applyFont="1" applyFill="1" applyBorder="1" applyAlignment="1">
      <alignment horizontal="right" textRotation="90" wrapText="1"/>
      <protection/>
    </xf>
    <xf numFmtId="0" fontId="72" fillId="0" borderId="0" xfId="67" applyFont="1" applyFill="1" applyBorder="1" applyAlignment="1">
      <alignment horizontal="right" textRotation="90" wrapText="1"/>
      <protection/>
    </xf>
    <xf numFmtId="0" fontId="72" fillId="0" borderId="1" xfId="67" applyFont="1" applyFill="1" applyBorder="1" applyAlignment="1">
      <alignment horizontal="right" textRotation="90" wrapText="1"/>
      <protection/>
    </xf>
    <xf numFmtId="49" fontId="73" fillId="0" borderId="1" xfId="67" applyNumberFormat="1" applyFont="1" applyFill="1" applyBorder="1" applyAlignment="1">
      <alignment horizontal="left"/>
      <protection/>
    </xf>
    <xf numFmtId="49" fontId="72" fillId="0" borderId="0" xfId="67" applyNumberFormat="1" applyFont="1" applyFill="1" applyBorder="1" applyAlignment="1">
      <alignment textRotation="90" wrapText="1"/>
      <protection/>
    </xf>
    <xf numFmtId="0" fontId="72" fillId="0" borderId="0" xfId="67" applyFont="1" applyFill="1" applyBorder="1" applyAlignment="1">
      <alignment textRotation="90" wrapText="1"/>
      <protection/>
    </xf>
    <xf numFmtId="0" fontId="75" fillId="0" borderId="0" xfId="67" applyFont="1" applyFill="1" applyBorder="1" applyAlignment="1">
      <alignment textRotation="90" wrapText="1"/>
      <protection/>
    </xf>
    <xf numFmtId="49" fontId="73" fillId="0" borderId="0" xfId="67" applyNumberFormat="1" applyFont="1" applyFill="1" applyBorder="1" applyAlignment="1">
      <alignment horizontal="left"/>
      <protection/>
    </xf>
    <xf numFmtId="167" fontId="75" fillId="0" borderId="14" xfId="67" applyNumberFormat="1" applyFont="1" applyBorder="1" applyAlignment="1">
      <alignment horizontal="right"/>
      <protection/>
    </xf>
    <xf numFmtId="49" fontId="77" fillId="0" borderId="14" xfId="67" applyNumberFormat="1" applyFont="1" applyFill="1" applyBorder="1" applyAlignment="1">
      <alignment horizontal="left"/>
      <protection/>
    </xf>
    <xf numFmtId="167" fontId="86" fillId="0" borderId="0" xfId="67" applyNumberFormat="1" applyFont="1" applyBorder="1" applyAlignment="1">
      <alignment horizontal="right"/>
      <protection/>
    </xf>
    <xf numFmtId="0" fontId="86" fillId="0" borderId="0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167" fontId="79" fillId="0" borderId="12" xfId="67" applyNumberFormat="1" applyFont="1" applyBorder="1" applyAlignment="1">
      <alignment horizontal="right"/>
      <protection/>
    </xf>
    <xf numFmtId="167" fontId="79" fillId="0" borderId="0" xfId="67" applyNumberFormat="1" applyFont="1" applyBorder="1" applyAlignment="1">
      <alignment horizontal="right"/>
      <protection/>
    </xf>
    <xf numFmtId="167" fontId="78" fillId="0" borderId="19" xfId="67" applyNumberFormat="1" applyFont="1" applyBorder="1" applyAlignment="1">
      <alignment horizontal="right"/>
      <protection/>
    </xf>
    <xf numFmtId="167" fontId="78" fillId="0" borderId="0" xfId="67" applyNumberFormat="1" applyFont="1" applyBorder="1" applyAlignment="1">
      <alignment horizontal="right"/>
      <protection/>
    </xf>
    <xf numFmtId="167" fontId="78" fillId="0" borderId="11" xfId="67" applyNumberFormat="1" applyFont="1" applyBorder="1" applyAlignment="1">
      <alignment horizontal="right"/>
      <protection/>
    </xf>
    <xf numFmtId="0" fontId="8" fillId="0" borderId="0" xfId="67" applyFont="1" applyFill="1" applyBorder="1" applyAlignment="1">
      <alignment vertical="center"/>
      <protection/>
    </xf>
    <xf numFmtId="164" fontId="78" fillId="0" borderId="0" xfId="50" applyNumberFormat="1" applyFont="1" applyFill="1" applyBorder="1" applyAlignment="1">
      <alignment horizontal="right" vertical="center"/>
    </xf>
    <xf numFmtId="164" fontId="78" fillId="0" borderId="11" xfId="50" applyNumberFormat="1" applyFont="1" applyFill="1" applyBorder="1" applyAlignment="1">
      <alignment horizontal="right" vertical="center"/>
    </xf>
    <xf numFmtId="0" fontId="6" fillId="0" borderId="0" xfId="67" applyFont="1" applyFill="1" applyBorder="1" applyAlignment="1">
      <alignment vertical="top"/>
      <protection/>
    </xf>
    <xf numFmtId="0" fontId="78" fillId="0" borderId="0" xfId="67" applyFont="1" applyFill="1" applyBorder="1" applyAlignment="1">
      <alignment vertical="top"/>
      <protection/>
    </xf>
    <xf numFmtId="0" fontId="76" fillId="0" borderId="0" xfId="67" applyFont="1" applyFill="1" applyBorder="1" applyAlignment="1">
      <alignment vertical="top" wrapText="1"/>
      <protection/>
    </xf>
    <xf numFmtId="167" fontId="78" fillId="0" borderId="14" xfId="67" applyNumberFormat="1" applyFont="1" applyBorder="1" applyAlignment="1">
      <alignment horizontal="right" wrapText="1"/>
      <protection/>
    </xf>
    <xf numFmtId="167" fontId="75" fillId="0" borderId="14" xfId="67" applyNumberFormat="1" applyFont="1" applyBorder="1" applyAlignment="1" quotePrefix="1">
      <alignment horizontal="right" wrapText="1"/>
      <protection/>
    </xf>
    <xf numFmtId="0" fontId="6" fillId="0" borderId="0" xfId="67" applyFont="1" applyFill="1" applyBorder="1" applyAlignment="1">
      <alignment horizontal="right" wrapText="1"/>
      <protection/>
    </xf>
    <xf numFmtId="0" fontId="74" fillId="0" borderId="11" xfId="67" applyFont="1" applyFill="1" applyBorder="1" applyAlignment="1">
      <alignment horizontal="left" vertical="center"/>
      <protection/>
    </xf>
    <xf numFmtId="168" fontId="78" fillId="0" borderId="11" xfId="67" applyNumberFormat="1" applyFont="1" applyBorder="1" applyAlignment="1">
      <alignment horizontal="right"/>
      <protection/>
    </xf>
    <xf numFmtId="168" fontId="75" fillId="0" borderId="11" xfId="67" applyNumberFormat="1" applyFont="1" applyBorder="1" applyAlignment="1">
      <alignment horizontal="right"/>
      <protection/>
    </xf>
    <xf numFmtId="168" fontId="79" fillId="0" borderId="12" xfId="67" applyNumberFormat="1" applyFont="1" applyBorder="1" applyAlignment="1">
      <alignment horizontal="right"/>
      <protection/>
    </xf>
    <xf numFmtId="168" fontId="80" fillId="0" borderId="12" xfId="67" applyNumberFormat="1" applyFont="1" applyBorder="1" applyAlignment="1">
      <alignment horizontal="right"/>
      <protection/>
    </xf>
    <xf numFmtId="169" fontId="75" fillId="0" borderId="13" xfId="76" applyNumberFormat="1" applyFont="1" applyBorder="1" applyAlignment="1">
      <alignment horizontal="right"/>
    </xf>
    <xf numFmtId="169" fontId="75" fillId="0" borderId="0" xfId="76" applyNumberFormat="1" applyFont="1" applyBorder="1" applyAlignment="1">
      <alignment horizontal="right"/>
    </xf>
    <xf numFmtId="0" fontId="6" fillId="0" borderId="0" xfId="67" applyFont="1" applyFill="1" applyAlignment="1">
      <alignment vertical="top"/>
      <protection/>
    </xf>
    <xf numFmtId="0" fontId="77" fillId="0" borderId="17" xfId="67" applyFont="1" applyFill="1" applyBorder="1" applyAlignment="1" applyProtection="1">
      <alignment horizontal="left"/>
      <protection/>
    </xf>
    <xf numFmtId="0" fontId="77" fillId="0" borderId="17" xfId="67" applyFont="1" applyFill="1" applyBorder="1" applyAlignment="1" applyProtection="1">
      <alignment horizontal="center"/>
      <protection/>
    </xf>
    <xf numFmtId="0" fontId="10" fillId="0" borderId="0" xfId="67" applyFont="1" applyFill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78" fillId="0" borderId="0" xfId="67" applyNumberFormat="1" applyFont="1" applyFill="1" applyBorder="1" applyAlignment="1" applyProtection="1">
      <alignment horizontal="right" vertical="center"/>
      <protection/>
    </xf>
    <xf numFmtId="49" fontId="80" fillId="0" borderId="0" xfId="67" applyNumberFormat="1" applyFont="1" applyFill="1" applyBorder="1" applyAlignment="1" applyProtection="1">
      <alignment horizontal="right" vertical="center"/>
      <protection/>
    </xf>
    <xf numFmtId="0" fontId="10" fillId="0" borderId="0" xfId="67" applyFont="1" applyFill="1" applyAlignment="1" applyProtection="1">
      <alignment vertical="center"/>
      <protection/>
    </xf>
    <xf numFmtId="0" fontId="74" fillId="0" borderId="12" xfId="67" applyFont="1" applyFill="1" applyBorder="1" applyAlignment="1" applyProtection="1">
      <alignment vertical="center"/>
      <protection/>
    </xf>
    <xf numFmtId="0" fontId="77" fillId="0" borderId="12" xfId="67" applyFont="1" applyFill="1" applyBorder="1" applyAlignment="1" applyProtection="1">
      <alignment horizontal="center" vertical="center"/>
      <protection/>
    </xf>
    <xf numFmtId="164" fontId="79" fillId="0" borderId="12" xfId="67" applyNumberFormat="1" applyFont="1" applyFill="1" applyBorder="1" applyAlignment="1" applyProtection="1">
      <alignment horizontal="right" vertical="center"/>
      <protection/>
    </xf>
    <xf numFmtId="164" fontId="80" fillId="0" borderId="12" xfId="67" applyNumberFormat="1" applyFont="1" applyFill="1" applyBorder="1" applyAlignment="1" applyProtection="1">
      <alignment horizontal="right" vertical="center"/>
      <protection/>
    </xf>
    <xf numFmtId="0" fontId="7" fillId="0" borderId="0" xfId="67" applyFont="1" applyFill="1" applyAlignment="1" applyProtection="1">
      <alignment vertical="center"/>
      <protection/>
    </xf>
    <xf numFmtId="0" fontId="81" fillId="0" borderId="15" xfId="67" applyFont="1" applyFill="1" applyBorder="1" applyAlignment="1" applyProtection="1">
      <alignment vertical="center"/>
      <protection/>
    </xf>
    <xf numFmtId="0" fontId="77" fillId="0" borderId="15" xfId="67" applyFont="1" applyFill="1" applyBorder="1" applyAlignment="1" applyProtection="1">
      <alignment horizontal="center" vertical="center"/>
      <protection/>
    </xf>
    <xf numFmtId="164" fontId="78" fillId="0" borderId="15" xfId="67" applyNumberFormat="1" applyFont="1" applyFill="1" applyBorder="1" applyAlignment="1" applyProtection="1">
      <alignment horizontal="right" vertical="center"/>
      <protection/>
    </xf>
    <xf numFmtId="164" fontId="75" fillId="0" borderId="15" xfId="67" applyNumberFormat="1" applyFont="1" applyFill="1" applyBorder="1" applyAlignment="1" applyProtection="1">
      <alignment horizontal="right" vertical="center"/>
      <protection/>
    </xf>
    <xf numFmtId="0" fontId="6" fillId="0" borderId="0" xfId="67" applyFont="1" applyFill="1" applyAlignment="1" applyProtection="1">
      <alignment vertical="center"/>
      <protection/>
    </xf>
    <xf numFmtId="0" fontId="75" fillId="0" borderId="11" xfId="67" applyFont="1" applyFill="1" applyBorder="1" applyAlignment="1" applyProtection="1">
      <alignment vertical="center"/>
      <protection/>
    </xf>
    <xf numFmtId="0" fontId="75" fillId="0" borderId="16" xfId="67" applyFont="1" applyFill="1" applyBorder="1" applyAlignment="1" applyProtection="1">
      <alignment vertical="center"/>
      <protection/>
    </xf>
    <xf numFmtId="164" fontId="78" fillId="0" borderId="16" xfId="67" applyNumberFormat="1" applyFont="1" applyFill="1" applyBorder="1" applyAlignment="1" applyProtection="1">
      <alignment horizontal="right" vertical="center"/>
      <protection/>
    </xf>
    <xf numFmtId="164" fontId="75" fillId="0" borderId="16" xfId="67" applyNumberFormat="1" applyFont="1" applyFill="1" applyBorder="1" applyAlignment="1" applyProtection="1">
      <alignment horizontal="right" vertical="center"/>
      <protection/>
    </xf>
    <xf numFmtId="0" fontId="72" fillId="0" borderId="15" xfId="67" applyFont="1" applyFill="1" applyBorder="1" applyAlignment="1" applyProtection="1">
      <alignment vertical="center"/>
      <protection/>
    </xf>
    <xf numFmtId="0" fontId="72" fillId="0" borderId="11" xfId="67" applyFont="1" applyFill="1" applyBorder="1" applyAlignment="1" applyProtection="1">
      <alignment vertical="center" wrapText="1"/>
      <protection/>
    </xf>
    <xf numFmtId="0" fontId="81" fillId="0" borderId="11" xfId="67" applyFont="1" applyFill="1" applyBorder="1" applyAlignment="1" applyProtection="1">
      <alignment vertical="center"/>
      <protection/>
    </xf>
    <xf numFmtId="166" fontId="78" fillId="0" borderId="11" xfId="67" applyNumberFormat="1" applyFont="1" applyFill="1" applyBorder="1" applyAlignment="1" applyProtection="1">
      <alignment horizontal="right" vertical="center"/>
      <protection/>
    </xf>
    <xf numFmtId="166" fontId="75" fillId="0" borderId="11" xfId="67" applyNumberFormat="1" applyFont="1" applyFill="1" applyBorder="1" applyAlignment="1" applyProtection="1">
      <alignment horizontal="right" vertical="center"/>
      <protection/>
    </xf>
    <xf numFmtId="0" fontId="74" fillId="0" borderId="11" xfId="67" applyFont="1" applyFill="1" applyBorder="1" applyAlignment="1" applyProtection="1">
      <alignment vertical="center"/>
      <protection/>
    </xf>
    <xf numFmtId="166" fontId="79" fillId="0" borderId="11" xfId="67" applyNumberFormat="1" applyFont="1" applyFill="1" applyBorder="1" applyAlignment="1" applyProtection="1">
      <alignment horizontal="right" vertical="center"/>
      <protection/>
    </xf>
    <xf numFmtId="166" fontId="80" fillId="0" borderId="11" xfId="67" applyNumberFormat="1" applyFont="1" applyFill="1" applyBorder="1" applyAlignment="1" applyProtection="1">
      <alignment horizontal="right" vertical="center"/>
      <protection/>
    </xf>
    <xf numFmtId="170" fontId="78" fillId="0" borderId="11" xfId="67" applyNumberFormat="1" applyFont="1" applyFill="1" applyBorder="1" applyAlignment="1" applyProtection="1">
      <alignment horizontal="right" vertical="center"/>
      <protection locked="0"/>
    </xf>
    <xf numFmtId="170" fontId="75" fillId="0" borderId="11" xfId="67" applyNumberFormat="1" applyFont="1" applyFill="1" applyBorder="1" applyAlignment="1" applyProtection="1">
      <alignment horizontal="right" vertical="center"/>
      <protection locked="0"/>
    </xf>
    <xf numFmtId="0" fontId="75" fillId="0" borderId="11" xfId="67" applyFont="1" applyFill="1" applyBorder="1" applyAlignment="1" applyProtection="1">
      <alignment vertical="center" wrapText="1"/>
      <protection/>
    </xf>
    <xf numFmtId="166" fontId="78" fillId="0" borderId="11" xfId="67" applyNumberFormat="1" applyFont="1" applyFill="1" applyBorder="1" applyAlignment="1" applyProtection="1">
      <alignment horizontal="right" vertical="center"/>
      <protection locked="0"/>
    </xf>
    <xf numFmtId="166" fontId="75" fillId="0" borderId="11" xfId="67" applyNumberFormat="1" applyFont="1" applyFill="1" applyBorder="1" applyAlignment="1" applyProtection="1">
      <alignment horizontal="right" vertical="center"/>
      <protection locked="0"/>
    </xf>
    <xf numFmtId="166" fontId="79" fillId="0" borderId="11" xfId="67" applyNumberFormat="1" applyFont="1" applyFill="1" applyBorder="1" applyAlignment="1" applyProtection="1">
      <alignment horizontal="right" vertical="center"/>
      <protection locked="0"/>
    </xf>
    <xf numFmtId="166" fontId="80" fillId="0" borderId="11" xfId="67" applyNumberFormat="1" applyFont="1" applyFill="1" applyBorder="1" applyAlignment="1" applyProtection="1">
      <alignment horizontal="right" vertical="center"/>
      <protection locked="0"/>
    </xf>
    <xf numFmtId="39" fontId="78" fillId="0" borderId="11" xfId="67" applyNumberFormat="1" applyFont="1" applyFill="1" applyBorder="1" applyAlignment="1" applyProtection="1">
      <alignment horizontal="right" vertical="center"/>
      <protection locked="0"/>
    </xf>
    <xf numFmtId="39" fontId="75" fillId="0" borderId="11" xfId="67" applyNumberFormat="1" applyFont="1" applyFill="1" applyBorder="1" applyAlignment="1" applyProtection="1">
      <alignment horizontal="right" vertical="center"/>
      <protection locked="0"/>
    </xf>
    <xf numFmtId="0" fontId="75" fillId="0" borderId="0" xfId="67" applyFont="1" applyFill="1" applyAlignment="1" applyProtection="1">
      <alignment vertical="center"/>
      <protection/>
    </xf>
    <xf numFmtId="0" fontId="77" fillId="0" borderId="0" xfId="67" applyFont="1" applyFill="1" applyAlignment="1" applyProtection="1">
      <alignment horizontal="center" vertical="center"/>
      <protection/>
    </xf>
    <xf numFmtId="166" fontId="79" fillId="0" borderId="0" xfId="67" applyNumberFormat="1" applyFont="1" applyFill="1" applyAlignment="1" applyProtection="1">
      <alignment horizontal="right" vertical="center"/>
      <protection/>
    </xf>
    <xf numFmtId="166" fontId="75" fillId="0" borderId="0" xfId="67" applyNumberFormat="1" applyFont="1" applyFill="1" applyAlignment="1" applyProtection="1">
      <alignment horizontal="right" vertical="center"/>
      <protection/>
    </xf>
    <xf numFmtId="0" fontId="77" fillId="0" borderId="0" xfId="67" applyFont="1" applyFill="1" applyAlignment="1" applyProtection="1">
      <alignment horizontal="center"/>
      <protection/>
    </xf>
    <xf numFmtId="166" fontId="79" fillId="0" borderId="0" xfId="67" applyNumberFormat="1" applyFont="1" applyFill="1" applyAlignment="1" applyProtection="1">
      <alignment horizontal="right"/>
      <protection/>
    </xf>
    <xf numFmtId="166" fontId="75" fillId="0" borderId="0" xfId="67" applyNumberFormat="1" applyFont="1" applyFill="1" applyAlignment="1" applyProtection="1">
      <alignment horizontal="right"/>
      <protection/>
    </xf>
    <xf numFmtId="0" fontId="76" fillId="0" borderId="0" xfId="0" applyFont="1" applyFill="1" applyBorder="1" applyAlignment="1">
      <alignment vertical="top" wrapText="1"/>
    </xf>
    <xf numFmtId="0" fontId="77" fillId="0" borderId="0" xfId="0" applyFont="1" applyFill="1" applyBorder="1" applyAlignment="1">
      <alignment horizontal="left" vertical="top" wrapText="1"/>
    </xf>
    <xf numFmtId="0" fontId="76" fillId="0" borderId="0" xfId="68" applyFont="1" applyFill="1" applyBorder="1" applyAlignment="1">
      <alignment horizontal="left" vertical="top" wrapText="1"/>
      <protection/>
    </xf>
    <xf numFmtId="0" fontId="23" fillId="0" borderId="0" xfId="67" applyFont="1" applyFill="1" applyAlignment="1">
      <alignment horizontal="left" vertical="top" wrapText="1"/>
      <protection/>
    </xf>
    <xf numFmtId="0" fontId="76" fillId="0" borderId="0" xfId="67" applyFont="1" applyFill="1" applyAlignment="1">
      <alignment vertical="top" wrapText="1"/>
      <protection/>
    </xf>
    <xf numFmtId="0" fontId="23" fillId="0" borderId="0" xfId="67" applyFont="1" applyFill="1" applyAlignment="1">
      <alignment vertical="top" wrapText="1"/>
      <protection/>
    </xf>
    <xf numFmtId="164" fontId="76" fillId="0" borderId="0" xfId="67" applyNumberFormat="1" applyFont="1" applyFill="1" applyBorder="1" applyAlignment="1">
      <alignment vertical="top" wrapText="1"/>
      <protection/>
    </xf>
    <xf numFmtId="164" fontId="76" fillId="0" borderId="0" xfId="67" applyNumberFormat="1" applyFont="1" applyFill="1" applyBorder="1" applyAlignment="1">
      <alignment horizontal="left" vertical="top" wrapText="1"/>
      <protection/>
    </xf>
    <xf numFmtId="164" fontId="78" fillId="0" borderId="0" xfId="67" applyNumberFormat="1" applyFont="1" applyFill="1" applyBorder="1" applyAlignment="1">
      <alignment horizontal="center" vertical="center" textRotation="90"/>
      <protection/>
    </xf>
    <xf numFmtId="164" fontId="75" fillId="0" borderId="0" xfId="67" applyNumberFormat="1" applyFont="1" applyFill="1" applyBorder="1" applyAlignment="1">
      <alignment horizontal="center" vertical="center" textRotation="90"/>
      <protection/>
    </xf>
    <xf numFmtId="0" fontId="77" fillId="0" borderId="0" xfId="67" applyFont="1" applyFill="1" applyBorder="1" applyAlignment="1">
      <alignment wrapText="1"/>
      <protection/>
    </xf>
    <xf numFmtId="0" fontId="76" fillId="0" borderId="0" xfId="67" applyFont="1" applyFill="1" applyBorder="1" applyAlignment="1">
      <alignment vertical="top" wrapText="1"/>
      <protection/>
    </xf>
    <xf numFmtId="0" fontId="85" fillId="0" borderId="0" xfId="67" applyFont="1" applyFill="1" applyBorder="1" applyAlignment="1">
      <alignment horizontal="left" vertical="top" wrapText="1"/>
      <protection/>
    </xf>
    <xf numFmtId="167" fontId="78" fillId="0" borderId="14" xfId="67" applyNumberFormat="1" applyFont="1" applyBorder="1" applyAlignment="1">
      <alignment horizontal="right" wrapText="1"/>
      <protection/>
    </xf>
    <xf numFmtId="167" fontId="72" fillId="0" borderId="13" xfId="67" applyNumberFormat="1" applyFont="1" applyBorder="1" applyAlignment="1">
      <alignment horizontal="center"/>
      <protection/>
    </xf>
    <xf numFmtId="167" fontId="75" fillId="0" borderId="14" xfId="67" applyNumberFormat="1" applyFont="1" applyBorder="1" applyAlignment="1">
      <alignment horizontal="right" wrapText="1"/>
      <protection/>
    </xf>
    <xf numFmtId="0" fontId="78" fillId="0" borderId="0" xfId="67" applyFont="1" applyFill="1" applyBorder="1" applyAlignment="1">
      <alignment vertical="top" wrapText="1"/>
      <protection/>
    </xf>
    <xf numFmtId="0" fontId="77" fillId="0" borderId="0" xfId="67" applyFont="1" applyFill="1" applyBorder="1" applyAlignment="1">
      <alignment horizontal="left" vertical="top" wrapText="1"/>
      <protection/>
    </xf>
    <xf numFmtId="0" fontId="76" fillId="0" borderId="0" xfId="67" applyFont="1" applyFill="1" applyBorder="1" applyAlignment="1">
      <alignment horizontal="left" vertical="top" wrapText="1"/>
      <protection/>
    </xf>
  </cellXfs>
  <cellStyles count="68">
    <cellStyle name="Normal" xfId="0"/>
    <cellStyle name="1997" xfId="15"/>
    <cellStyle name="1998" xfId="16"/>
    <cellStyle name="1999" xfId="17"/>
    <cellStyle name="1999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01" xfId="25"/>
    <cellStyle name="200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eading6" xfId="60"/>
    <cellStyle name="Ident" xfId="61"/>
    <cellStyle name="Indent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_902h" xfId="69"/>
    <cellStyle name="Normal_P314-juin" xfId="70"/>
    <cellStyle name="Normal_P314-juinpublié" xfId="71"/>
    <cellStyle name="Normal_P314-juinpublié 2" xfId="72"/>
    <cellStyle name="Note" xfId="73"/>
    <cellStyle name="Output" xfId="74"/>
    <cellStyle name="Percent" xfId="75"/>
    <cellStyle name="Percent 2" xfId="76"/>
    <cellStyle name="Title" xfId="77"/>
    <cellStyle name="title2001" xfId="78"/>
    <cellStyle name="title2002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29.57421875" style="1" customWidth="1"/>
    <col min="2" max="3" width="16.7109375" style="1" customWidth="1"/>
    <col min="4" max="4" width="9.140625" style="1" customWidth="1"/>
    <col min="5" max="6" width="9.28125" style="1" bestFit="1" customWidth="1"/>
    <col min="7" max="16384" width="9.140625" style="1" customWidth="1"/>
  </cols>
  <sheetData>
    <row r="1" spans="1:3" s="8" customFormat="1" ht="17.25">
      <c r="A1" s="421" t="s">
        <v>21</v>
      </c>
      <c r="B1" s="421"/>
      <c r="C1" s="421"/>
    </row>
    <row r="2" spans="1:3" s="8" customFormat="1" ht="12" customHeight="1">
      <c r="A2" s="18"/>
      <c r="B2" s="18"/>
      <c r="C2" s="18"/>
    </row>
    <row r="3" spans="1:3" s="8" customFormat="1" ht="27" customHeight="1">
      <c r="A3" s="35"/>
      <c r="B3" s="35"/>
      <c r="C3" s="35"/>
    </row>
    <row r="4" spans="1:3" ht="25.5">
      <c r="A4" s="20" t="s">
        <v>1</v>
      </c>
      <c r="B4" s="30" t="s">
        <v>15</v>
      </c>
      <c r="C4" s="31" t="s">
        <v>16</v>
      </c>
    </row>
    <row r="5" spans="1:3" s="3" customFormat="1" ht="25.5">
      <c r="A5" s="10"/>
      <c r="B5" s="32" t="s">
        <v>14</v>
      </c>
      <c r="C5" s="32" t="s">
        <v>14</v>
      </c>
    </row>
    <row r="6" spans="1:3" s="3" customFormat="1" ht="4.5" customHeight="1">
      <c r="A6" s="9"/>
      <c r="B6" s="4"/>
      <c r="C6" s="4"/>
    </row>
    <row r="7" spans="1:3" s="3" customFormat="1" ht="11.25" customHeight="1">
      <c r="A7" s="10"/>
      <c r="B7" s="2"/>
      <c r="C7" s="2"/>
    </row>
    <row r="8" spans="1:3" s="5" customFormat="1" ht="12.75" customHeight="1">
      <c r="A8" s="33" t="s">
        <v>10</v>
      </c>
      <c r="B8" s="21"/>
      <c r="C8" s="24"/>
    </row>
    <row r="9" spans="1:3" s="5" customFormat="1" ht="12.75" customHeight="1">
      <c r="A9" s="12" t="s">
        <v>2</v>
      </c>
      <c r="B9" s="21">
        <v>3580</v>
      </c>
      <c r="C9" s="24">
        <v>3579</v>
      </c>
    </row>
    <row r="10" spans="1:3" s="5" customFormat="1" ht="12.75" customHeight="1">
      <c r="A10" s="12" t="s">
        <v>3</v>
      </c>
      <c r="B10" s="22">
        <v>6460</v>
      </c>
      <c r="C10" s="25">
        <v>6537</v>
      </c>
    </row>
    <row r="11" spans="1:3" s="5" customFormat="1" ht="12.75" customHeight="1">
      <c r="A11" s="13" t="s">
        <v>4</v>
      </c>
      <c r="B11" s="22">
        <v>4579</v>
      </c>
      <c r="C11" s="25">
        <v>4588</v>
      </c>
    </row>
    <row r="12" spans="1:3" s="6" customFormat="1" ht="12.75" customHeight="1">
      <c r="A12" s="12" t="s">
        <v>5</v>
      </c>
      <c r="B12" s="22">
        <v>1552</v>
      </c>
      <c r="C12" s="25">
        <v>1552</v>
      </c>
    </row>
    <row r="13" spans="1:3" s="5" customFormat="1" ht="12.75" customHeight="1">
      <c r="A13" s="12" t="s">
        <v>6</v>
      </c>
      <c r="B13" s="22">
        <v>1877</v>
      </c>
      <c r="C13" s="25">
        <v>1877</v>
      </c>
    </row>
    <row r="14" spans="1:3" s="5" customFormat="1" ht="12.75" customHeight="1">
      <c r="A14" s="27" t="s">
        <v>11</v>
      </c>
      <c r="B14" s="22">
        <v>2775</v>
      </c>
      <c r="C14" s="25">
        <v>3256</v>
      </c>
    </row>
    <row r="15" spans="1:3" s="7" customFormat="1" ht="12.75" customHeight="1">
      <c r="A15" s="14" t="s">
        <v>12</v>
      </c>
      <c r="B15" s="23">
        <f>SUM(B9:B14)</f>
        <v>20823</v>
      </c>
      <c r="C15" s="26">
        <f>SUM(C9:C14)</f>
        <v>21389</v>
      </c>
    </row>
    <row r="16" spans="1:3" s="3" customFormat="1" ht="11.25" customHeight="1">
      <c r="A16" s="10"/>
      <c r="B16" s="2"/>
      <c r="C16" s="2"/>
    </row>
    <row r="17" spans="1:3" s="5" customFormat="1" ht="12.75" customHeight="1">
      <c r="A17" s="33" t="s">
        <v>13</v>
      </c>
      <c r="B17" s="21"/>
      <c r="C17" s="24"/>
    </row>
    <row r="18" spans="1:3" s="5" customFormat="1" ht="12.75" customHeight="1">
      <c r="A18" s="27" t="s">
        <v>17</v>
      </c>
      <c r="B18" s="21">
        <v>4718</v>
      </c>
      <c r="C18" s="24">
        <v>4671</v>
      </c>
    </row>
    <row r="19" spans="1:3" s="5" customFormat="1" ht="12.75" customHeight="1">
      <c r="A19" s="27" t="s">
        <v>19</v>
      </c>
      <c r="B19" s="22">
        <v>1463</v>
      </c>
      <c r="C19" s="25">
        <v>1553</v>
      </c>
    </row>
    <row r="20" spans="1:3" s="5" customFormat="1" ht="12.75" customHeight="1">
      <c r="A20" s="19" t="s">
        <v>7</v>
      </c>
      <c r="B20" s="22">
        <v>3911</v>
      </c>
      <c r="C20" s="25">
        <v>4230</v>
      </c>
    </row>
    <row r="21" spans="1:3" s="6" customFormat="1" ht="12.75" customHeight="1">
      <c r="A21" s="27" t="s">
        <v>8</v>
      </c>
      <c r="B21" s="22">
        <v>2322</v>
      </c>
      <c r="C21" s="25">
        <v>2518</v>
      </c>
    </row>
    <row r="22" spans="1:3" s="5" customFormat="1" ht="12.75" customHeight="1">
      <c r="A22" s="27" t="s">
        <v>9</v>
      </c>
      <c r="B22" s="22">
        <v>3387</v>
      </c>
      <c r="C22" s="25">
        <v>3396</v>
      </c>
    </row>
    <row r="23" spans="1:3" s="5" customFormat="1" ht="12.75" customHeight="1">
      <c r="A23" s="27" t="s">
        <v>0</v>
      </c>
      <c r="B23" s="22">
        <v>2477</v>
      </c>
      <c r="C23" s="25">
        <v>2476</v>
      </c>
    </row>
    <row r="24" spans="1:3" s="5" customFormat="1" ht="12.75" customHeight="1">
      <c r="A24" s="27" t="s">
        <v>18</v>
      </c>
      <c r="B24" s="22">
        <v>2545</v>
      </c>
      <c r="C24" s="25">
        <v>2545</v>
      </c>
    </row>
    <row r="25" spans="1:3" s="7" customFormat="1" ht="12.75" customHeight="1">
      <c r="A25" s="14" t="s">
        <v>12</v>
      </c>
      <c r="B25" s="23">
        <f>SUM(B18:B24)</f>
        <v>20823</v>
      </c>
      <c r="C25" s="26">
        <f>SUM(C18:C24)</f>
        <v>21389</v>
      </c>
    </row>
    <row r="26" spans="1:3" s="7" customFormat="1" ht="12.75" customHeight="1">
      <c r="A26" s="16"/>
      <c r="B26" s="17"/>
      <c r="C26" s="28"/>
    </row>
    <row r="27" spans="1:9" s="7" customFormat="1" ht="25.5" customHeight="1">
      <c r="A27" s="422" t="s">
        <v>20</v>
      </c>
      <c r="B27" s="422"/>
      <c r="C27" s="422"/>
      <c r="D27" s="34"/>
      <c r="E27" s="34"/>
      <c r="F27" s="34"/>
      <c r="G27" s="34"/>
      <c r="H27" s="34"/>
      <c r="I27" s="34"/>
    </row>
    <row r="28" spans="1:3" s="7" customFormat="1" ht="12.75" customHeight="1">
      <c r="A28" s="11"/>
      <c r="B28" s="15"/>
      <c r="C28" s="29"/>
    </row>
    <row r="29" spans="1:3" s="7" customFormat="1" ht="12.75" customHeight="1">
      <c r="A29" s="11"/>
      <c r="B29" s="15"/>
      <c r="C29" s="29"/>
    </row>
    <row r="30" spans="1:3" s="7" customFormat="1" ht="12.75" customHeight="1">
      <c r="A30" s="11"/>
      <c r="B30" s="15"/>
      <c r="C30" s="29"/>
    </row>
    <row r="31" spans="1:3" s="7" customFormat="1" ht="12.75" customHeight="1">
      <c r="A31" s="11"/>
      <c r="B31" s="15"/>
      <c r="C31" s="29"/>
    </row>
    <row r="32" spans="1:3" s="7" customFormat="1" ht="12.75" customHeight="1">
      <c r="A32" s="11"/>
      <c r="B32" s="15"/>
      <c r="C32" s="29"/>
    </row>
    <row r="33" spans="1:3" s="7" customFormat="1" ht="12.75" customHeight="1">
      <c r="A33" s="11"/>
      <c r="B33" s="15"/>
      <c r="C33" s="29"/>
    </row>
    <row r="34" spans="1:3" s="7" customFormat="1" ht="12.75" customHeight="1">
      <c r="A34" s="11"/>
      <c r="B34" s="15"/>
      <c r="C34" s="29"/>
    </row>
  </sheetData>
  <sheetProtection/>
  <mergeCells count="2">
    <mergeCell ref="A1:C1"/>
    <mergeCell ref="A27:C27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&amp;R&amp;K0070C0APPENDIX 1</oddHeader>
    <oddFooter>&amp;C&amp;"Arial Unicode MS,Normal"&amp;7&amp;K00-027Nestlé Group - 2012 restatements (unaudited)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34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29.57421875" style="321" customWidth="1"/>
    <col min="2" max="3" width="16.7109375" style="321" customWidth="1"/>
    <col min="4" max="4" width="9.140625" style="321" customWidth="1"/>
    <col min="5" max="6" width="9.28125" style="321" bestFit="1" customWidth="1"/>
    <col min="7" max="16384" width="9.140625" style="321" customWidth="1"/>
  </cols>
  <sheetData>
    <row r="1" spans="1:3" s="361" customFormat="1" ht="17.25">
      <c r="A1" s="432" t="s">
        <v>198</v>
      </c>
      <c r="B1" s="432"/>
      <c r="C1" s="432"/>
    </row>
    <row r="2" spans="1:3" s="361" customFormat="1" ht="12" customHeight="1">
      <c r="A2" s="363"/>
      <c r="B2" s="363"/>
      <c r="C2" s="363"/>
    </row>
    <row r="3" spans="1:3" s="361" customFormat="1" ht="27" customHeight="1">
      <c r="A3" s="363"/>
      <c r="B3" s="363"/>
      <c r="C3" s="363"/>
    </row>
    <row r="4" spans="1:3" ht="27" customHeight="1">
      <c r="A4" s="349" t="s">
        <v>1</v>
      </c>
      <c r="B4" s="364" t="s">
        <v>199</v>
      </c>
      <c r="C4" s="365" t="s">
        <v>200</v>
      </c>
    </row>
    <row r="5" spans="1:3" s="339" customFormat="1" ht="25.5">
      <c r="A5" s="347"/>
      <c r="B5" s="366" t="s">
        <v>14</v>
      </c>
      <c r="C5" s="366" t="s">
        <v>14</v>
      </c>
    </row>
    <row r="6" spans="1:3" s="339" customFormat="1" ht="4.5" customHeight="1">
      <c r="A6" s="343"/>
      <c r="B6" s="342"/>
      <c r="C6" s="342"/>
    </row>
    <row r="7" spans="1:3" s="339" customFormat="1" ht="11.25" customHeight="1">
      <c r="A7" s="347"/>
      <c r="B7" s="341"/>
      <c r="C7" s="341"/>
    </row>
    <row r="8" spans="1:3" s="323" customFormat="1" ht="12.75" customHeight="1">
      <c r="A8" s="367" t="s">
        <v>10</v>
      </c>
      <c r="B8" s="21"/>
      <c r="C8" s="24"/>
    </row>
    <row r="9" spans="1:3" s="323" customFormat="1" ht="12.75" customHeight="1">
      <c r="A9" s="336" t="s">
        <v>2</v>
      </c>
      <c r="B9" s="21">
        <v>11201</v>
      </c>
      <c r="C9" s="24">
        <v>11198</v>
      </c>
    </row>
    <row r="10" spans="1:3" s="323" customFormat="1" ht="12.75" customHeight="1">
      <c r="A10" s="336" t="s">
        <v>3</v>
      </c>
      <c r="B10" s="368">
        <v>20659</v>
      </c>
      <c r="C10" s="369">
        <v>20892</v>
      </c>
    </row>
    <row r="11" spans="1:3" s="323" customFormat="1" ht="12.75" customHeight="1">
      <c r="A11" s="19" t="s">
        <v>4</v>
      </c>
      <c r="B11" s="368">
        <v>13923</v>
      </c>
      <c r="C11" s="369">
        <v>13951</v>
      </c>
    </row>
    <row r="12" spans="1:3" s="358" customFormat="1" ht="12.75" customHeight="1">
      <c r="A12" s="336" t="s">
        <v>5</v>
      </c>
      <c r="B12" s="368">
        <v>5584</v>
      </c>
      <c r="C12" s="369">
        <v>5584</v>
      </c>
    </row>
    <row r="13" spans="1:3" s="323" customFormat="1" ht="12.75" customHeight="1">
      <c r="A13" s="336" t="s">
        <v>6</v>
      </c>
      <c r="B13" s="368">
        <v>5831</v>
      </c>
      <c r="C13" s="369">
        <v>5831</v>
      </c>
    </row>
    <row r="14" spans="1:3" s="323" customFormat="1" ht="12.75" customHeight="1">
      <c r="A14" s="336" t="s">
        <v>11</v>
      </c>
      <c r="B14" s="368">
        <v>8541</v>
      </c>
      <c r="C14" s="369">
        <v>10112</v>
      </c>
    </row>
    <row r="15" spans="1:3" s="326" customFormat="1" ht="12.75" customHeight="1">
      <c r="A15" s="331" t="s">
        <v>12</v>
      </c>
      <c r="B15" s="370">
        <f>SUM(B9:B14)</f>
        <v>65739</v>
      </c>
      <c r="C15" s="371">
        <f>SUM(C9:C14)</f>
        <v>67568</v>
      </c>
    </row>
    <row r="16" spans="1:3" s="339" customFormat="1" ht="11.25" customHeight="1">
      <c r="A16" s="347"/>
      <c r="B16" s="341"/>
      <c r="C16" s="341"/>
    </row>
    <row r="17" spans="1:3" s="323" customFormat="1" ht="12.75" customHeight="1">
      <c r="A17" s="367" t="s">
        <v>13</v>
      </c>
      <c r="B17" s="21"/>
      <c r="C17" s="24"/>
    </row>
    <row r="18" spans="1:3" s="323" customFormat="1" ht="12.75" customHeight="1">
      <c r="A18" s="336" t="s">
        <v>17</v>
      </c>
      <c r="B18" s="21">
        <v>14637</v>
      </c>
      <c r="C18" s="24">
        <v>14441</v>
      </c>
    </row>
    <row r="19" spans="1:3" s="323" customFormat="1" ht="12.75" customHeight="1">
      <c r="A19" s="336" t="s">
        <v>19</v>
      </c>
      <c r="B19" s="368">
        <v>5250</v>
      </c>
      <c r="C19" s="369">
        <v>5588</v>
      </c>
    </row>
    <row r="20" spans="1:3" s="323" customFormat="1" ht="12.75" customHeight="1">
      <c r="A20" s="19" t="s">
        <v>7</v>
      </c>
      <c r="B20" s="368">
        <v>13120</v>
      </c>
      <c r="C20" s="369">
        <v>14083</v>
      </c>
    </row>
    <row r="21" spans="1:3" s="358" customFormat="1" ht="12.75" customHeight="1">
      <c r="A21" s="336" t="s">
        <v>8</v>
      </c>
      <c r="B21" s="368">
        <v>7222</v>
      </c>
      <c r="C21" s="369">
        <v>7921</v>
      </c>
    </row>
    <row r="22" spans="1:3" s="323" customFormat="1" ht="12.75" customHeight="1">
      <c r="A22" s="336" t="s">
        <v>9</v>
      </c>
      <c r="B22" s="368">
        <v>10391</v>
      </c>
      <c r="C22" s="369">
        <v>10419</v>
      </c>
    </row>
    <row r="23" spans="1:3" s="323" customFormat="1" ht="12.75" customHeight="1">
      <c r="A23" s="336" t="s">
        <v>0</v>
      </c>
      <c r="B23" s="368">
        <v>7169</v>
      </c>
      <c r="C23" s="369">
        <v>7166</v>
      </c>
    </row>
    <row r="24" spans="1:3" s="323" customFormat="1" ht="12.75" customHeight="1">
      <c r="A24" s="336" t="s">
        <v>18</v>
      </c>
      <c r="B24" s="368">
        <v>7950</v>
      </c>
      <c r="C24" s="369">
        <v>7950</v>
      </c>
    </row>
    <row r="25" spans="1:3" s="326" customFormat="1" ht="12.75" customHeight="1">
      <c r="A25" s="331" t="s">
        <v>12</v>
      </c>
      <c r="B25" s="370">
        <f>SUM(B18:B24)</f>
        <v>65739</v>
      </c>
      <c r="C25" s="371">
        <f>SUM(C18:C24)</f>
        <v>67568</v>
      </c>
    </row>
    <row r="26" spans="1:3" s="326" customFormat="1" ht="12.75" customHeight="1">
      <c r="A26" s="328"/>
      <c r="B26" s="327"/>
      <c r="C26" s="372"/>
    </row>
    <row r="27" spans="1:3" s="326" customFormat="1" ht="25.5" customHeight="1">
      <c r="A27" s="438" t="s">
        <v>20</v>
      </c>
      <c r="B27" s="438"/>
      <c r="C27" s="438"/>
    </row>
    <row r="28" spans="1:3" s="326" customFormat="1" ht="12.75" customHeight="1">
      <c r="A28" s="352"/>
      <c r="B28" s="324"/>
      <c r="C28" s="373"/>
    </row>
    <row r="29" spans="1:3" s="326" customFormat="1" ht="12.75" customHeight="1">
      <c r="A29" s="352"/>
      <c r="B29" s="324"/>
      <c r="C29" s="373"/>
    </row>
    <row r="30" spans="1:3" s="326" customFormat="1" ht="12.75" customHeight="1">
      <c r="A30" s="352"/>
      <c r="B30" s="324"/>
      <c r="C30" s="373"/>
    </row>
    <row r="31" spans="1:3" s="326" customFormat="1" ht="12.75" customHeight="1">
      <c r="A31" s="352"/>
      <c r="B31" s="324"/>
      <c r="C31" s="373"/>
    </row>
    <row r="32" spans="1:3" s="326" customFormat="1" ht="12.75" customHeight="1">
      <c r="A32" s="352"/>
      <c r="B32" s="324"/>
      <c r="C32" s="373"/>
    </row>
    <row r="33" spans="1:3" s="326" customFormat="1" ht="12.75" customHeight="1">
      <c r="A33" s="352"/>
      <c r="B33" s="324"/>
      <c r="C33" s="373"/>
    </row>
    <row r="34" spans="1:3" s="326" customFormat="1" ht="12.75" customHeight="1">
      <c r="A34" s="352"/>
      <c r="B34" s="324"/>
      <c r="C34" s="373"/>
    </row>
  </sheetData>
  <sheetProtection/>
  <mergeCells count="2">
    <mergeCell ref="A1:C1"/>
    <mergeCell ref="A27:C27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&amp;R&amp;K0070C0APPENDIX 3</oddHeader>
    <oddFooter>&amp;C&amp;"Arial Unicode MS,Normal"&amp;7&amp;K00-030Nestlé Group - 2012 restatements (unaudited)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66FF"/>
  </sheetPr>
  <dimension ref="A1:D36"/>
  <sheetViews>
    <sheetView showGridLines="0" zoomScalePageLayoutView="0" workbookViewId="0" topLeftCell="A1">
      <selection activeCell="H37" sqref="H37"/>
    </sheetView>
  </sheetViews>
  <sheetFormatPr defaultColWidth="11.421875" defaultRowHeight="12.75"/>
  <cols>
    <col min="1" max="1" width="61.7109375" style="179" customWidth="1"/>
    <col min="2" max="2" width="4.7109375" style="418" customWidth="1"/>
    <col min="3" max="3" width="14.7109375" style="419" customWidth="1"/>
    <col min="4" max="4" width="14.7109375" style="420" customWidth="1"/>
    <col min="5" max="16384" width="11.421875" style="179" customWidth="1"/>
  </cols>
  <sheetData>
    <row r="1" spans="1:4" s="374" customFormat="1" ht="65.25" customHeight="1">
      <c r="A1" s="439" t="s">
        <v>201</v>
      </c>
      <c r="B1" s="439"/>
      <c r="C1" s="439"/>
      <c r="D1" s="439"/>
    </row>
    <row r="2" spans="1:4" s="377" customFormat="1" ht="39.75" customHeight="1">
      <c r="A2" s="375" t="s">
        <v>1</v>
      </c>
      <c r="B2" s="376"/>
      <c r="C2" s="86" t="s">
        <v>202</v>
      </c>
      <c r="D2" s="85" t="s">
        <v>203</v>
      </c>
    </row>
    <row r="3" spans="1:4" s="382" customFormat="1" ht="12.75" customHeight="1">
      <c r="A3" s="378"/>
      <c r="B3" s="379"/>
      <c r="C3" s="380"/>
      <c r="D3" s="381"/>
    </row>
    <row r="4" spans="1:4" s="387" customFormat="1" ht="12.75" customHeight="1">
      <c r="A4" s="383" t="s">
        <v>46</v>
      </c>
      <c r="B4" s="384"/>
      <c r="C4" s="385">
        <v>89721</v>
      </c>
      <c r="D4" s="386">
        <v>92186</v>
      </c>
    </row>
    <row r="5" spans="1:4" s="392" customFormat="1" ht="12.75" customHeight="1">
      <c r="A5" s="388"/>
      <c r="B5" s="389"/>
      <c r="C5" s="390"/>
      <c r="D5" s="391"/>
    </row>
    <row r="6" spans="1:4" s="392" customFormat="1" ht="12.75" customHeight="1">
      <c r="A6" s="393" t="s">
        <v>45</v>
      </c>
      <c r="B6" s="146"/>
      <c r="C6" s="162">
        <v>210</v>
      </c>
      <c r="D6" s="161">
        <v>138</v>
      </c>
    </row>
    <row r="7" spans="1:4" s="392" customFormat="1" ht="12.75" customHeight="1">
      <c r="A7" s="393" t="s">
        <v>44</v>
      </c>
      <c r="B7" s="146"/>
      <c r="C7" s="162">
        <v>-47500</v>
      </c>
      <c r="D7" s="161">
        <v>-48398</v>
      </c>
    </row>
    <row r="8" spans="1:4" s="392" customFormat="1" ht="12.75" customHeight="1">
      <c r="A8" s="393" t="s">
        <v>43</v>
      </c>
      <c r="B8" s="146"/>
      <c r="C8" s="162">
        <v>-8017</v>
      </c>
      <c r="D8" s="161">
        <v>-8167</v>
      </c>
    </row>
    <row r="9" spans="1:4" s="392" customFormat="1" ht="12.75" customHeight="1">
      <c r="A9" s="393" t="s">
        <v>42</v>
      </c>
      <c r="B9" s="146"/>
      <c r="C9" s="162">
        <v>-19041</v>
      </c>
      <c r="D9" s="161">
        <v>-19688</v>
      </c>
    </row>
    <row r="10" spans="1:4" s="392" customFormat="1" ht="12.75" customHeight="1">
      <c r="A10" s="393" t="s">
        <v>41</v>
      </c>
      <c r="B10" s="146"/>
      <c r="C10" s="162">
        <v>-1413</v>
      </c>
      <c r="D10" s="161">
        <v>-1544</v>
      </c>
    </row>
    <row r="11" spans="1:4" s="392" customFormat="1" ht="12.75" customHeight="1">
      <c r="A11" s="393" t="s">
        <v>40</v>
      </c>
      <c r="B11" s="146"/>
      <c r="C11" s="162">
        <v>141</v>
      </c>
      <c r="D11" s="161">
        <v>141</v>
      </c>
    </row>
    <row r="12" spans="1:4" s="392" customFormat="1" ht="12.75" customHeight="1">
      <c r="A12" s="394" t="s">
        <v>39</v>
      </c>
      <c r="B12" s="142"/>
      <c r="C12" s="395">
        <v>-637</v>
      </c>
      <c r="D12" s="396">
        <v>-656</v>
      </c>
    </row>
    <row r="13" spans="1:4" s="387" customFormat="1" ht="12.75" customHeight="1">
      <c r="A13" s="383" t="s">
        <v>26</v>
      </c>
      <c r="B13" s="384"/>
      <c r="C13" s="385">
        <f>SUM(C4:C12)</f>
        <v>13464</v>
      </c>
      <c r="D13" s="386">
        <v>14012</v>
      </c>
    </row>
    <row r="14" spans="1:4" s="392" customFormat="1" ht="12.75" customHeight="1">
      <c r="A14" s="388"/>
      <c r="B14" s="389"/>
      <c r="C14" s="390"/>
      <c r="D14" s="391"/>
    </row>
    <row r="15" spans="1:4" s="392" customFormat="1" ht="12.75" customHeight="1">
      <c r="A15" s="393" t="s">
        <v>38</v>
      </c>
      <c r="B15" s="146"/>
      <c r="C15" s="162">
        <v>146</v>
      </c>
      <c r="D15" s="161">
        <v>146</v>
      </c>
    </row>
    <row r="16" spans="1:4" s="392" customFormat="1" ht="12.75" customHeight="1">
      <c r="A16" s="394" t="s">
        <v>37</v>
      </c>
      <c r="B16" s="142"/>
      <c r="C16" s="395">
        <v>-222</v>
      </c>
      <c r="D16" s="396">
        <v>-226</v>
      </c>
    </row>
    <row r="17" spans="1:4" s="387" customFormat="1" ht="12.75" customHeight="1">
      <c r="A17" s="383" t="s">
        <v>36</v>
      </c>
      <c r="B17" s="384"/>
      <c r="C17" s="385">
        <f>SUM(C13:C16)</f>
        <v>13388</v>
      </c>
      <c r="D17" s="386">
        <v>13932</v>
      </c>
    </row>
    <row r="18" spans="1:4" s="392" customFormat="1" ht="12.75" customHeight="1">
      <c r="A18" s="388"/>
      <c r="B18" s="389"/>
      <c r="C18" s="390"/>
      <c r="D18" s="391"/>
    </row>
    <row r="19" spans="1:4" s="392" customFormat="1" ht="12.75" customHeight="1">
      <c r="A19" s="393" t="s">
        <v>35</v>
      </c>
      <c r="B19" s="146"/>
      <c r="C19" s="162">
        <v>120</v>
      </c>
      <c r="D19" s="161">
        <v>110</v>
      </c>
    </row>
    <row r="20" spans="1:4" s="392" customFormat="1" ht="12.75" customHeight="1">
      <c r="A20" s="394" t="s">
        <v>34</v>
      </c>
      <c r="B20" s="142"/>
      <c r="C20" s="395">
        <v>-825</v>
      </c>
      <c r="D20" s="396">
        <v>-591</v>
      </c>
    </row>
    <row r="21" spans="1:4" s="387" customFormat="1" ht="12.75" customHeight="1">
      <c r="A21" s="383" t="s">
        <v>33</v>
      </c>
      <c r="B21" s="384"/>
      <c r="C21" s="385">
        <f>SUM(C17:C20)</f>
        <v>12683</v>
      </c>
      <c r="D21" s="386">
        <v>13451</v>
      </c>
    </row>
    <row r="22" spans="1:4" s="392" customFormat="1" ht="12.75" customHeight="1">
      <c r="A22" s="388"/>
      <c r="B22" s="389"/>
      <c r="C22" s="390"/>
      <c r="D22" s="391"/>
    </row>
    <row r="23" spans="1:4" s="392" customFormat="1" ht="12.75" customHeight="1">
      <c r="A23" s="393" t="s">
        <v>32</v>
      </c>
      <c r="B23" s="146"/>
      <c r="C23" s="162">
        <v>-3259</v>
      </c>
      <c r="D23" s="161">
        <v>-3451</v>
      </c>
    </row>
    <row r="24" spans="1:4" s="392" customFormat="1" ht="12.75" customHeight="1">
      <c r="A24" s="394" t="s">
        <v>31</v>
      </c>
      <c r="B24" s="142"/>
      <c r="C24" s="395">
        <v>1253</v>
      </c>
      <c r="D24" s="396">
        <v>1060</v>
      </c>
    </row>
    <row r="25" spans="1:4" s="387" customFormat="1" ht="12.75" customHeight="1">
      <c r="A25" s="383" t="s">
        <v>204</v>
      </c>
      <c r="B25" s="384"/>
      <c r="C25" s="385">
        <f>SUM(C21:C24)</f>
        <v>10677</v>
      </c>
      <c r="D25" s="386">
        <v>11060</v>
      </c>
    </row>
    <row r="26" spans="1:4" s="392" customFormat="1" ht="12.75" customHeight="1">
      <c r="A26" s="397" t="s">
        <v>29</v>
      </c>
      <c r="B26" s="389"/>
      <c r="C26" s="390">
        <v>449</v>
      </c>
      <c r="D26" s="391">
        <v>449</v>
      </c>
    </row>
    <row r="27" spans="1:4" s="392" customFormat="1" ht="12.75">
      <c r="A27" s="398" t="s">
        <v>28</v>
      </c>
      <c r="B27" s="146"/>
      <c r="C27" s="162">
        <f>+C25-C26</f>
        <v>10228</v>
      </c>
      <c r="D27" s="161">
        <v>10611</v>
      </c>
    </row>
    <row r="28" spans="1:4" s="392" customFormat="1" ht="12.75" customHeight="1">
      <c r="A28" s="399"/>
      <c r="B28" s="146"/>
      <c r="C28" s="400"/>
      <c r="D28" s="401"/>
    </row>
    <row r="29" spans="1:4" s="387" customFormat="1" ht="12.75" customHeight="1">
      <c r="A29" s="402" t="s">
        <v>27</v>
      </c>
      <c r="B29" s="146"/>
      <c r="C29" s="403"/>
      <c r="D29" s="404"/>
    </row>
    <row r="30" spans="1:4" s="392" customFormat="1" ht="12.75" customHeight="1">
      <c r="A30" s="393" t="s">
        <v>26</v>
      </c>
      <c r="B30" s="146"/>
      <c r="C30" s="405">
        <v>0.15006520212659244</v>
      </c>
      <c r="D30" s="406">
        <v>0.15199704944351636</v>
      </c>
    </row>
    <row r="31" spans="1:4" s="392" customFormat="1" ht="12.75">
      <c r="A31" s="407" t="s">
        <v>205</v>
      </c>
      <c r="B31" s="146"/>
      <c r="C31" s="405">
        <v>0.11399783774144291</v>
      </c>
      <c r="D31" s="406">
        <v>0.11510424576399887</v>
      </c>
    </row>
    <row r="32" spans="1:4" s="392" customFormat="1" ht="12.75" customHeight="1">
      <c r="A32" s="399"/>
      <c r="B32" s="146"/>
      <c r="C32" s="408"/>
      <c r="D32" s="409"/>
    </row>
    <row r="33" spans="1:4" s="387" customFormat="1" ht="12.75" customHeight="1">
      <c r="A33" s="402" t="s">
        <v>24</v>
      </c>
      <c r="B33" s="146"/>
      <c r="C33" s="410"/>
      <c r="D33" s="411"/>
    </row>
    <row r="34" spans="1:4" s="392" customFormat="1" ht="12.75" customHeight="1">
      <c r="A34" s="393" t="s">
        <v>23</v>
      </c>
      <c r="B34" s="146"/>
      <c r="C34" s="412">
        <v>3.21</v>
      </c>
      <c r="D34" s="413">
        <v>3.33</v>
      </c>
    </row>
    <row r="35" spans="1:4" s="392" customFormat="1" ht="12.75" customHeight="1">
      <c r="A35" s="393" t="s">
        <v>22</v>
      </c>
      <c r="B35" s="146"/>
      <c r="C35" s="412">
        <v>3.2</v>
      </c>
      <c r="D35" s="413">
        <v>3.32</v>
      </c>
    </row>
    <row r="36" spans="1:4" s="392" customFormat="1" ht="12.75" customHeight="1">
      <c r="A36" s="414"/>
      <c r="B36" s="415"/>
      <c r="C36" s="416"/>
      <c r="D36" s="417"/>
    </row>
  </sheetData>
  <sheetProtection/>
  <mergeCells count="1">
    <mergeCell ref="A1:D1"/>
  </mergeCells>
  <printOptions horizontalCentered="1"/>
  <pageMargins left="0.3937007874015748" right="0.3937007874015748" top="0.5905511811023623" bottom="0.984251968503937" header="0.5118110236220472" footer="0.5118110236220472"/>
  <pageSetup cellComments="asDisplayed" fitToHeight="0" horizontalDpi="600" verticalDpi="600" orientation="portrait" paperSize="9" scale="92" r:id="rId1"/>
  <headerFooter alignWithMargins="0">
    <oddHeader>&amp;R&amp;K0070C0APPENDIX 4</oddHeader>
    <oddFooter>&amp;C&amp;"Arial Unicode MS,Normal"&amp;7&amp;K00-030Nestlé Group - 2012 restatements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66FF"/>
  </sheetPr>
  <dimension ref="A1:F20"/>
  <sheetViews>
    <sheetView showGridLines="0" zoomScale="130" zoomScaleNormal="130" zoomScalePageLayoutView="0" workbookViewId="0" topLeftCell="A1">
      <selection activeCell="G34" sqref="G34"/>
    </sheetView>
  </sheetViews>
  <sheetFormatPr defaultColWidth="11.421875" defaultRowHeight="12.75"/>
  <cols>
    <col min="1" max="1" width="65.7109375" style="90" customWidth="1"/>
    <col min="2" max="3" width="14.7109375" style="90" customWidth="1"/>
    <col min="4" max="16384" width="11.421875" style="90" customWidth="1"/>
  </cols>
  <sheetData>
    <row r="1" spans="1:6" s="110" customFormat="1" ht="65.25" customHeight="1">
      <c r="A1" s="112" t="s">
        <v>206</v>
      </c>
      <c r="B1" s="111"/>
      <c r="C1" s="111"/>
      <c r="D1" s="111"/>
      <c r="E1" s="111"/>
      <c r="F1" s="111"/>
    </row>
    <row r="2" spans="1:3" s="106" customFormat="1" ht="51">
      <c r="A2" s="109" t="s">
        <v>1</v>
      </c>
      <c r="B2" s="108" t="s">
        <v>202</v>
      </c>
      <c r="C2" s="107" t="s">
        <v>203</v>
      </c>
    </row>
    <row r="3" spans="2:3" s="91" customFormat="1" ht="12.75" customHeight="1">
      <c r="B3" s="103"/>
      <c r="C3" s="102"/>
    </row>
    <row r="4" spans="1:3" s="98" customFormat="1" ht="12.75" customHeight="1">
      <c r="A4" s="101" t="s">
        <v>207</v>
      </c>
      <c r="B4" s="100">
        <v>10677</v>
      </c>
      <c r="C4" s="99">
        <v>11060</v>
      </c>
    </row>
    <row r="5" spans="1:3" s="91" customFormat="1" ht="12.75" customHeight="1">
      <c r="A5" s="95"/>
      <c r="B5" s="96"/>
      <c r="C5" s="95"/>
    </row>
    <row r="6" spans="1:3" s="91" customFormat="1" ht="12.75" customHeight="1">
      <c r="A6" s="92" t="s">
        <v>61</v>
      </c>
      <c r="B6" s="93">
        <v>-1053</v>
      </c>
      <c r="C6" s="92">
        <v>-1052</v>
      </c>
    </row>
    <row r="7" spans="1:3" s="91" customFormat="1" ht="12.75" customHeight="1">
      <c r="A7" s="92" t="s">
        <v>60</v>
      </c>
      <c r="B7" s="93"/>
      <c r="C7" s="92"/>
    </row>
    <row r="8" spans="1:3" s="91" customFormat="1" ht="12.75" customHeight="1">
      <c r="A8" s="92" t="s">
        <v>59</v>
      </c>
      <c r="B8" s="93">
        <v>310</v>
      </c>
      <c r="C8" s="92">
        <v>309</v>
      </c>
    </row>
    <row r="9" spans="1:3" s="91" customFormat="1" ht="12.75" customHeight="1">
      <c r="A9" s="92" t="s">
        <v>58</v>
      </c>
      <c r="B9" s="93">
        <v>15</v>
      </c>
      <c r="C9" s="92">
        <v>16</v>
      </c>
    </row>
    <row r="10" spans="1:3" s="91" customFormat="1" ht="12.75" customHeight="1">
      <c r="A10" s="92" t="s">
        <v>57</v>
      </c>
      <c r="B10" s="93"/>
      <c r="C10" s="92"/>
    </row>
    <row r="11" spans="1:3" s="91" customFormat="1" ht="12.75" customHeight="1">
      <c r="A11" s="92" t="s">
        <v>56</v>
      </c>
      <c r="B11" s="93">
        <v>-116</v>
      </c>
      <c r="C11" s="92">
        <v>-110</v>
      </c>
    </row>
    <row r="12" spans="1:3" s="91" customFormat="1" ht="12.75" customHeight="1">
      <c r="A12" s="92" t="s">
        <v>55</v>
      </c>
      <c r="B12" s="93">
        <v>266</v>
      </c>
      <c r="C12" s="92">
        <v>272</v>
      </c>
    </row>
    <row r="13" spans="1:3" s="91" customFormat="1" ht="12.75" customHeight="1">
      <c r="A13" s="92" t="s">
        <v>54</v>
      </c>
      <c r="B13" s="93">
        <v>-1534</v>
      </c>
      <c r="C13" s="92">
        <v>-2063</v>
      </c>
    </row>
    <row r="14" spans="1:3" s="91" customFormat="1" ht="12.75" customHeight="1">
      <c r="A14" s="92" t="s">
        <v>53</v>
      </c>
      <c r="B14" s="93">
        <v>502</v>
      </c>
      <c r="C14" s="92">
        <v>497</v>
      </c>
    </row>
    <row r="15" spans="1:3" s="91" customFormat="1" ht="12.75" customHeight="1">
      <c r="A15" s="104" t="s">
        <v>32</v>
      </c>
      <c r="B15" s="105">
        <v>355</v>
      </c>
      <c r="C15" s="104">
        <v>501</v>
      </c>
    </row>
    <row r="16" spans="1:3" s="98" customFormat="1" ht="12.75" customHeight="1">
      <c r="A16" s="101" t="s">
        <v>208</v>
      </c>
      <c r="B16" s="100">
        <f>SUM(B6:B15)</f>
        <v>-1255</v>
      </c>
      <c r="C16" s="99">
        <v>-1630</v>
      </c>
    </row>
    <row r="17" spans="1:3" s="91" customFormat="1" ht="12.75" customHeight="1">
      <c r="A17" s="102"/>
      <c r="B17" s="103"/>
      <c r="C17" s="102"/>
    </row>
    <row r="18" spans="1:3" s="98" customFormat="1" ht="12.75" customHeight="1">
      <c r="A18" s="101" t="s">
        <v>209</v>
      </c>
      <c r="B18" s="100">
        <f>SUM(B4,B16)</f>
        <v>9422</v>
      </c>
      <c r="C18" s="99">
        <v>9430</v>
      </c>
    </row>
    <row r="19" spans="1:3" s="91" customFormat="1" ht="12.75" customHeight="1">
      <c r="A19" s="97" t="s">
        <v>29</v>
      </c>
      <c r="B19" s="96">
        <v>393</v>
      </c>
      <c r="C19" s="95">
        <v>393</v>
      </c>
    </row>
    <row r="20" spans="1:3" s="91" customFormat="1" ht="12.75" customHeight="1">
      <c r="A20" s="94" t="s">
        <v>50</v>
      </c>
      <c r="B20" s="93">
        <f>B18-B19</f>
        <v>9029</v>
      </c>
      <c r="C20" s="92">
        <v>9037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4</oddHeader>
    <oddFooter>&amp;C&amp;"Arial Unicode MS,Normal"&amp;7&amp;K00-031Nestlé Group - 2012 restatements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66FF"/>
  </sheetPr>
  <dimension ref="A1:M33"/>
  <sheetViews>
    <sheetView showGridLines="0" zoomScalePageLayoutView="0" workbookViewId="0" topLeftCell="A1">
      <selection activeCell="G34" sqref="G34"/>
    </sheetView>
  </sheetViews>
  <sheetFormatPr defaultColWidth="11.421875" defaultRowHeight="12.75"/>
  <cols>
    <col min="1" max="1" width="46.7109375" style="113" customWidth="1"/>
    <col min="2" max="2" width="4.7109375" style="117" customWidth="1"/>
    <col min="3" max="3" width="16.7109375" style="117" customWidth="1"/>
    <col min="4" max="4" width="16.7109375" style="116" customWidth="1"/>
    <col min="5" max="6" width="13.7109375" style="115" customWidth="1"/>
    <col min="7" max="7" width="11.421875" style="114" customWidth="1"/>
    <col min="8" max="16384" width="11.421875" style="113" customWidth="1"/>
  </cols>
  <sheetData>
    <row r="1" spans="1:13" s="120" customFormat="1" ht="70.5" customHeight="1">
      <c r="A1" s="424" t="s">
        <v>210</v>
      </c>
      <c r="B1" s="424"/>
      <c r="C1" s="424"/>
      <c r="D1" s="424"/>
      <c r="E1" s="175"/>
      <c r="F1" s="175"/>
      <c r="H1" s="174"/>
      <c r="I1" s="173"/>
      <c r="J1" s="173"/>
      <c r="K1" s="172"/>
      <c r="L1" s="172"/>
      <c r="M1" s="171"/>
    </row>
    <row r="2" spans="1:7" s="165" customFormat="1" ht="40.5" customHeight="1">
      <c r="A2" s="170" t="s">
        <v>1</v>
      </c>
      <c r="B2" s="169"/>
      <c r="C2" s="86" t="s">
        <v>211</v>
      </c>
      <c r="D2" s="85" t="s">
        <v>212</v>
      </c>
      <c r="E2" s="168"/>
      <c r="F2" s="168"/>
      <c r="G2" s="121"/>
    </row>
    <row r="3" spans="1:7" s="165" customFormat="1" ht="12.75" customHeight="1">
      <c r="A3" s="167"/>
      <c r="B3" s="166"/>
      <c r="C3" s="162"/>
      <c r="D3" s="161"/>
      <c r="E3" s="160"/>
      <c r="F3" s="160"/>
      <c r="G3" s="121"/>
    </row>
    <row r="4" spans="1:7" s="135" customFormat="1" ht="12.75" customHeight="1">
      <c r="A4" s="164" t="s">
        <v>84</v>
      </c>
      <c r="B4" s="150"/>
      <c r="C4" s="162"/>
      <c r="D4" s="161"/>
      <c r="E4" s="160"/>
      <c r="F4" s="160"/>
      <c r="G4" s="121"/>
    </row>
    <row r="5" spans="1:7" s="135" customFormat="1" ht="12.75" customHeight="1">
      <c r="A5" s="163"/>
      <c r="B5" s="150"/>
      <c r="C5" s="162"/>
      <c r="D5" s="161"/>
      <c r="E5" s="160"/>
      <c r="F5" s="160"/>
      <c r="G5" s="121"/>
    </row>
    <row r="6" spans="1:7" s="135" customFormat="1" ht="12.75" customHeight="1">
      <c r="A6" s="151" t="s">
        <v>83</v>
      </c>
      <c r="B6" s="150"/>
      <c r="C6" s="162"/>
      <c r="D6" s="161"/>
      <c r="E6" s="160"/>
      <c r="F6" s="160"/>
      <c r="G6" s="121"/>
    </row>
    <row r="7" spans="1:7" s="135" customFormat="1" ht="12.75" customHeight="1">
      <c r="A7" s="147" t="s">
        <v>82</v>
      </c>
      <c r="B7" s="159"/>
      <c r="C7" s="149">
        <v>5713</v>
      </c>
      <c r="D7" s="148">
        <v>5840</v>
      </c>
      <c r="E7" s="139"/>
      <c r="F7" s="139"/>
      <c r="G7" s="121"/>
    </row>
    <row r="8" spans="1:7" s="135" customFormat="1" ht="12.75" customHeight="1">
      <c r="A8" s="147" t="s">
        <v>81</v>
      </c>
      <c r="B8" s="146"/>
      <c r="C8" s="149">
        <v>3583</v>
      </c>
      <c r="D8" s="148">
        <v>3585</v>
      </c>
      <c r="E8" s="139"/>
      <c r="F8" s="139"/>
      <c r="G8" s="121"/>
    </row>
    <row r="9" spans="1:7" s="135" customFormat="1" ht="12.75" customHeight="1">
      <c r="A9" s="147" t="s">
        <v>80</v>
      </c>
      <c r="B9" s="146"/>
      <c r="C9" s="149">
        <v>8949</v>
      </c>
      <c r="D9" s="148">
        <v>9125</v>
      </c>
      <c r="E9" s="139"/>
      <c r="F9" s="139"/>
      <c r="G9" s="121"/>
    </row>
    <row r="10" spans="1:7" s="135" customFormat="1" ht="12.75" customHeight="1">
      <c r="A10" s="147" t="s">
        <v>79</v>
      </c>
      <c r="B10" s="158"/>
      <c r="C10" s="149">
        <v>13045</v>
      </c>
      <c r="D10" s="148">
        <v>13404</v>
      </c>
      <c r="E10" s="139"/>
      <c r="F10" s="139"/>
      <c r="G10" s="121"/>
    </row>
    <row r="11" spans="1:7" s="135" customFormat="1" ht="12.75" customHeight="1">
      <c r="A11" s="147" t="s">
        <v>78</v>
      </c>
      <c r="B11" s="146"/>
      <c r="C11" s="149">
        <v>822</v>
      </c>
      <c r="D11" s="148">
        <v>844</v>
      </c>
      <c r="E11" s="122"/>
      <c r="F11" s="139"/>
      <c r="G11" s="121"/>
    </row>
    <row r="12" spans="1:7" s="135" customFormat="1" ht="12.75" customHeight="1">
      <c r="A12" s="147" t="s">
        <v>77</v>
      </c>
      <c r="B12" s="146"/>
      <c r="C12" s="145">
        <v>576</v>
      </c>
      <c r="D12" s="148">
        <v>586</v>
      </c>
      <c r="E12" s="139"/>
      <c r="F12" s="139"/>
      <c r="G12" s="121"/>
    </row>
    <row r="13" spans="1:7" s="135" customFormat="1" ht="12.75" customHeight="1">
      <c r="A13" s="147" t="s">
        <v>67</v>
      </c>
      <c r="B13" s="146"/>
      <c r="C13" s="149">
        <v>971</v>
      </c>
      <c r="D13" s="144">
        <v>1028</v>
      </c>
      <c r="E13" s="139"/>
      <c r="F13" s="122"/>
      <c r="G13" s="121"/>
    </row>
    <row r="14" spans="1:7" s="135" customFormat="1" ht="12.75" customHeight="1">
      <c r="A14" s="143" t="s">
        <v>76</v>
      </c>
      <c r="B14" s="142"/>
      <c r="C14" s="157">
        <v>793</v>
      </c>
      <c r="D14" s="156">
        <v>793</v>
      </c>
      <c r="E14" s="122"/>
      <c r="F14" s="122"/>
      <c r="G14" s="121"/>
    </row>
    <row r="15" spans="1:7" s="128" customFormat="1" ht="12.75" customHeight="1">
      <c r="A15" s="134" t="s">
        <v>75</v>
      </c>
      <c r="B15" s="133"/>
      <c r="C15" s="132">
        <f>SUM(C7:C14)</f>
        <v>34452</v>
      </c>
      <c r="D15" s="131">
        <v>35205</v>
      </c>
      <c r="E15" s="130"/>
      <c r="F15" s="130"/>
      <c r="G15" s="129"/>
    </row>
    <row r="16" spans="1:7" s="135" customFormat="1" ht="12.75" customHeight="1">
      <c r="A16" s="155"/>
      <c r="B16" s="154"/>
      <c r="C16" s="153"/>
      <c r="D16" s="152"/>
      <c r="E16" s="122"/>
      <c r="F16" s="122"/>
      <c r="G16" s="121"/>
    </row>
    <row r="17" spans="1:7" s="135" customFormat="1" ht="12.75" customHeight="1">
      <c r="A17" s="151" t="s">
        <v>74</v>
      </c>
      <c r="B17" s="150"/>
      <c r="C17" s="145"/>
      <c r="D17" s="144"/>
      <c r="E17" s="122"/>
      <c r="F17" s="122"/>
      <c r="G17" s="121"/>
    </row>
    <row r="18" spans="1:7" s="135" customFormat="1" ht="12.75" customHeight="1">
      <c r="A18" s="147" t="s">
        <v>73</v>
      </c>
      <c r="B18" s="146"/>
      <c r="C18" s="149">
        <v>26346</v>
      </c>
      <c r="D18" s="148">
        <v>26903</v>
      </c>
      <c r="E18" s="139"/>
      <c r="F18" s="139"/>
      <c r="G18" s="121"/>
    </row>
    <row r="19" spans="1:7" s="135" customFormat="1" ht="12.75" customHeight="1">
      <c r="A19" s="147" t="s">
        <v>72</v>
      </c>
      <c r="B19" s="146"/>
      <c r="C19" s="149">
        <v>32217</v>
      </c>
      <c r="D19" s="148">
        <v>32615</v>
      </c>
      <c r="E19" s="139"/>
      <c r="F19" s="139"/>
      <c r="G19" s="121"/>
    </row>
    <row r="20" spans="1:7" s="135" customFormat="1" ht="12.75" customHeight="1">
      <c r="A20" s="147" t="s">
        <v>71</v>
      </c>
      <c r="B20" s="146"/>
      <c r="C20" s="149">
        <v>13097</v>
      </c>
      <c r="D20" s="148">
        <v>13643</v>
      </c>
      <c r="E20" s="139"/>
      <c r="F20" s="139"/>
      <c r="G20" s="121"/>
    </row>
    <row r="21" spans="1:7" s="135" customFormat="1" ht="12.75" customHeight="1">
      <c r="A21" s="147" t="s">
        <v>70</v>
      </c>
      <c r="B21" s="146"/>
      <c r="C21" s="149">
        <v>11579</v>
      </c>
      <c r="D21" s="148">
        <v>9846</v>
      </c>
      <c r="E21" s="139"/>
      <c r="F21" s="139"/>
      <c r="G21" s="121"/>
    </row>
    <row r="22" spans="1:7" s="135" customFormat="1" ht="12.75" customHeight="1">
      <c r="A22" s="147" t="s">
        <v>69</v>
      </c>
      <c r="B22" s="146"/>
      <c r="C22" s="149">
        <v>4995</v>
      </c>
      <c r="D22" s="148">
        <v>5003</v>
      </c>
      <c r="E22" s="139"/>
      <c r="F22" s="139"/>
      <c r="G22" s="121"/>
    </row>
    <row r="23" spans="1:7" s="135" customFormat="1" ht="12.75" customHeight="1">
      <c r="A23" s="147" t="s">
        <v>68</v>
      </c>
      <c r="B23" s="146"/>
      <c r="C23" s="145">
        <v>83</v>
      </c>
      <c r="D23" s="144">
        <v>84</v>
      </c>
      <c r="E23" s="122"/>
      <c r="F23" s="122"/>
      <c r="G23" s="121"/>
    </row>
    <row r="24" spans="1:7" s="135" customFormat="1" ht="12.75" customHeight="1">
      <c r="A24" s="147" t="s">
        <v>67</v>
      </c>
      <c r="B24" s="146"/>
      <c r="C24" s="145">
        <v>27</v>
      </c>
      <c r="D24" s="144">
        <v>27</v>
      </c>
      <c r="E24" s="122"/>
      <c r="F24" s="122"/>
      <c r="G24" s="121"/>
    </row>
    <row r="25" spans="1:7" s="135" customFormat="1" ht="12.75" customHeight="1">
      <c r="A25" s="143" t="s">
        <v>66</v>
      </c>
      <c r="B25" s="142"/>
      <c r="C25" s="141">
        <v>2855</v>
      </c>
      <c r="D25" s="140">
        <v>2903</v>
      </c>
      <c r="E25" s="139"/>
      <c r="F25" s="139"/>
      <c r="G25" s="121"/>
    </row>
    <row r="26" spans="1:7" s="128" customFormat="1" ht="12.75" customHeight="1">
      <c r="A26" s="134" t="s">
        <v>65</v>
      </c>
      <c r="B26" s="133"/>
      <c r="C26" s="132">
        <f>SUM(C18:C25)</f>
        <v>91199</v>
      </c>
      <c r="D26" s="131">
        <v>91024</v>
      </c>
      <c r="E26" s="130"/>
      <c r="F26" s="130"/>
      <c r="G26" s="129"/>
    </row>
    <row r="27" spans="1:7" s="135" customFormat="1" ht="12.75" customHeight="1">
      <c r="A27" s="138"/>
      <c r="B27" s="137"/>
      <c r="C27" s="123"/>
      <c r="D27" s="136"/>
      <c r="E27" s="122"/>
      <c r="F27" s="122"/>
      <c r="G27" s="121"/>
    </row>
    <row r="28" spans="1:7" s="128" customFormat="1" ht="12.75" customHeight="1">
      <c r="A28" s="134" t="s">
        <v>64</v>
      </c>
      <c r="B28" s="133"/>
      <c r="C28" s="132">
        <f>SUM(C15,C26)</f>
        <v>125651</v>
      </c>
      <c r="D28" s="131">
        <v>126229</v>
      </c>
      <c r="E28" s="130"/>
      <c r="F28" s="130"/>
      <c r="G28" s="129"/>
    </row>
    <row r="29" spans="1:7" s="125" customFormat="1" ht="12.75" customHeight="1">
      <c r="A29" s="127"/>
      <c r="B29" s="126"/>
      <c r="C29" s="126"/>
      <c r="D29" s="123"/>
      <c r="E29" s="122"/>
      <c r="F29" s="122"/>
      <c r="G29" s="121"/>
    </row>
    <row r="30" spans="2:7" s="120" customFormat="1" ht="15">
      <c r="B30" s="124"/>
      <c r="C30" s="124"/>
      <c r="D30" s="123"/>
      <c r="E30" s="122"/>
      <c r="F30" s="122"/>
      <c r="G30" s="121"/>
    </row>
    <row r="31" spans="2:7" s="120" customFormat="1" ht="15">
      <c r="B31" s="124"/>
      <c r="C31" s="124"/>
      <c r="D31" s="123"/>
      <c r="E31" s="122"/>
      <c r="F31" s="122"/>
      <c r="G31" s="121"/>
    </row>
    <row r="32" spans="4:6" ht="15">
      <c r="D32" s="119"/>
      <c r="E32" s="118"/>
      <c r="F32" s="118"/>
    </row>
    <row r="33" spans="4:6" ht="15">
      <c r="D33" s="119"/>
      <c r="E33" s="118"/>
      <c r="F33" s="118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4</oddHeader>
    <oddFooter>&amp;C&amp;"Arial Unicode MS,Normal"&amp;7&amp;K00-031Nestlé Group - 2012 restatements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66FF"/>
  </sheetPr>
  <dimension ref="A1:K36"/>
  <sheetViews>
    <sheetView showGridLines="0" zoomScalePageLayoutView="0" workbookViewId="0" topLeftCell="A1">
      <selection activeCell="G34" sqref="G34"/>
    </sheetView>
  </sheetViews>
  <sheetFormatPr defaultColWidth="11.421875" defaultRowHeight="12.75"/>
  <cols>
    <col min="1" max="1" width="46.7109375" style="179" customWidth="1"/>
    <col min="2" max="2" width="4.7109375" style="178" customWidth="1"/>
    <col min="3" max="4" width="16.7109375" style="177" customWidth="1"/>
    <col min="5" max="16384" width="11.421875" style="176" customWidth="1"/>
  </cols>
  <sheetData>
    <row r="1" spans="1:11" s="120" customFormat="1" ht="70.5" customHeight="1">
      <c r="A1" s="425" t="s">
        <v>213</v>
      </c>
      <c r="B1" s="426"/>
      <c r="C1" s="426"/>
      <c r="D1" s="426"/>
      <c r="F1" s="174"/>
      <c r="G1" s="173"/>
      <c r="H1" s="173"/>
      <c r="I1" s="172"/>
      <c r="J1" s="172"/>
      <c r="K1" s="171"/>
    </row>
    <row r="2" spans="1:4" s="220" customFormat="1" ht="38.25" customHeight="1">
      <c r="A2" s="170" t="s">
        <v>1</v>
      </c>
      <c r="B2" s="221"/>
      <c r="C2" s="86" t="s">
        <v>211</v>
      </c>
      <c r="D2" s="85" t="s">
        <v>212</v>
      </c>
    </row>
    <row r="3" spans="1:4" ht="12.75" customHeight="1">
      <c r="A3" s="209"/>
      <c r="B3" s="217"/>
      <c r="C3" s="216"/>
      <c r="D3" s="216"/>
    </row>
    <row r="4" spans="1:4" s="135" customFormat="1" ht="12.75" customHeight="1">
      <c r="A4" s="164" t="s">
        <v>111</v>
      </c>
      <c r="B4" s="219"/>
      <c r="C4" s="218"/>
      <c r="D4" s="218"/>
    </row>
    <row r="5" spans="1:4" ht="12.75" customHeight="1">
      <c r="A5" s="209"/>
      <c r="B5" s="217"/>
      <c r="C5" s="216"/>
      <c r="D5" s="216"/>
    </row>
    <row r="6" spans="1:4" ht="12.75" customHeight="1">
      <c r="A6" s="209" t="s">
        <v>110</v>
      </c>
      <c r="B6" s="217"/>
      <c r="C6" s="216"/>
      <c r="D6" s="216"/>
    </row>
    <row r="7" spans="1:4" ht="12.75" customHeight="1">
      <c r="A7" s="202" t="s">
        <v>103</v>
      </c>
      <c r="B7" s="201"/>
      <c r="C7" s="200">
        <v>18408</v>
      </c>
      <c r="D7" s="199">
        <v>18568</v>
      </c>
    </row>
    <row r="8" spans="1:4" ht="12.75" customHeight="1">
      <c r="A8" s="202" t="s">
        <v>109</v>
      </c>
      <c r="B8" s="201"/>
      <c r="C8" s="200">
        <v>14437</v>
      </c>
      <c r="D8" s="199">
        <v>14455</v>
      </c>
    </row>
    <row r="9" spans="1:4" ht="12.75" customHeight="1">
      <c r="A9" s="215" t="s">
        <v>108</v>
      </c>
      <c r="B9" s="201"/>
      <c r="C9" s="200">
        <v>3079</v>
      </c>
      <c r="D9" s="199">
        <v>3229</v>
      </c>
    </row>
    <row r="10" spans="1:4" ht="12.75" customHeight="1">
      <c r="A10" s="202" t="s">
        <v>101</v>
      </c>
      <c r="B10" s="201"/>
      <c r="C10" s="200">
        <v>441</v>
      </c>
      <c r="D10" s="199">
        <v>441</v>
      </c>
    </row>
    <row r="11" spans="1:4" ht="12.75" customHeight="1">
      <c r="A11" s="202" t="s">
        <v>107</v>
      </c>
      <c r="B11" s="214"/>
      <c r="C11" s="200">
        <v>423</v>
      </c>
      <c r="D11" s="199">
        <v>428</v>
      </c>
    </row>
    <row r="12" spans="1:4" ht="12.75" customHeight="1">
      <c r="A12" s="202" t="s">
        <v>106</v>
      </c>
      <c r="B12" s="201"/>
      <c r="C12" s="200">
        <v>1597</v>
      </c>
      <c r="D12" s="199">
        <v>1631</v>
      </c>
    </row>
    <row r="13" spans="1:4" ht="12.75" customHeight="1">
      <c r="A13" s="202" t="s">
        <v>214</v>
      </c>
      <c r="B13" s="201"/>
      <c r="C13" s="200">
        <v>1</v>
      </c>
      <c r="D13" s="199">
        <v>1</v>
      </c>
    </row>
    <row r="14" spans="1:4" s="184" customFormat="1" ht="12.75" customHeight="1">
      <c r="A14" s="188" t="s">
        <v>105</v>
      </c>
      <c r="B14" s="187"/>
      <c r="C14" s="186">
        <f>SUM(C7:C13)</f>
        <v>38386</v>
      </c>
      <c r="D14" s="185">
        <v>38753</v>
      </c>
    </row>
    <row r="15" spans="1:4" ht="12.75" customHeight="1">
      <c r="A15" s="213"/>
      <c r="B15" s="212"/>
      <c r="C15" s="211"/>
      <c r="D15" s="210"/>
    </row>
    <row r="16" spans="1:4" ht="12.75" customHeight="1">
      <c r="A16" s="209" t="s">
        <v>104</v>
      </c>
      <c r="B16" s="201"/>
      <c r="C16" s="200"/>
      <c r="D16" s="199"/>
    </row>
    <row r="17" spans="1:4" ht="12.75" customHeight="1">
      <c r="A17" s="202" t="s">
        <v>103</v>
      </c>
      <c r="B17" s="201"/>
      <c r="C17" s="200">
        <v>9008</v>
      </c>
      <c r="D17" s="199">
        <v>9009</v>
      </c>
    </row>
    <row r="18" spans="1:4" ht="12.75" customHeight="1">
      <c r="A18" s="202" t="s">
        <v>102</v>
      </c>
      <c r="B18" s="201"/>
      <c r="C18" s="200">
        <v>8359</v>
      </c>
      <c r="D18" s="199">
        <v>8554</v>
      </c>
    </row>
    <row r="19" spans="1:4" ht="12.75" customHeight="1">
      <c r="A19" s="202" t="s">
        <v>101</v>
      </c>
      <c r="B19" s="201"/>
      <c r="C19" s="200">
        <v>2826</v>
      </c>
      <c r="D19" s="199">
        <v>2842</v>
      </c>
    </row>
    <row r="20" spans="1:4" ht="12.75" customHeight="1">
      <c r="A20" s="202" t="s">
        <v>100</v>
      </c>
      <c r="B20" s="201"/>
      <c r="C20" s="200">
        <v>2225</v>
      </c>
      <c r="D20" s="199">
        <v>2276</v>
      </c>
    </row>
    <row r="21" spans="1:4" ht="12.75" customHeight="1">
      <c r="A21" s="208" t="s">
        <v>99</v>
      </c>
      <c r="B21" s="197"/>
      <c r="C21" s="196">
        <v>2183</v>
      </c>
      <c r="D21" s="195">
        <v>2191</v>
      </c>
    </row>
    <row r="22" spans="1:4" s="184" customFormat="1" ht="12.75" customHeight="1">
      <c r="A22" s="188" t="s">
        <v>98</v>
      </c>
      <c r="B22" s="187"/>
      <c r="C22" s="186">
        <f>SUM(C17:C21)</f>
        <v>24601</v>
      </c>
      <c r="D22" s="185">
        <v>24872</v>
      </c>
    </row>
    <row r="23" spans="1:4" ht="12.75" customHeight="1">
      <c r="A23" s="207"/>
      <c r="B23" s="191"/>
      <c r="C23" s="190"/>
      <c r="D23" s="189"/>
    </row>
    <row r="24" spans="1:4" s="184" customFormat="1" ht="12.75" customHeight="1">
      <c r="A24" s="188" t="s">
        <v>97</v>
      </c>
      <c r="B24" s="187"/>
      <c r="C24" s="186">
        <f>SUM(C14,C22)</f>
        <v>62987</v>
      </c>
      <c r="D24" s="185">
        <v>63625</v>
      </c>
    </row>
    <row r="25" spans="1:4" ht="12.75" customHeight="1">
      <c r="A25" s="207"/>
      <c r="B25" s="191"/>
      <c r="C25" s="190"/>
      <c r="D25" s="189"/>
    </row>
    <row r="26" spans="1:4" ht="12.75" customHeight="1">
      <c r="A26" s="206" t="s">
        <v>96</v>
      </c>
      <c r="B26" s="205"/>
      <c r="C26" s="204"/>
      <c r="D26" s="203"/>
    </row>
    <row r="27" spans="1:4" ht="12.75" customHeight="1">
      <c r="A27" s="202" t="s">
        <v>95</v>
      </c>
      <c r="B27" s="201"/>
      <c r="C27" s="200">
        <v>322</v>
      </c>
      <c r="D27" s="199">
        <v>322</v>
      </c>
    </row>
    <row r="28" spans="1:4" ht="12.75" customHeight="1">
      <c r="A28" s="202" t="s">
        <v>94</v>
      </c>
      <c r="B28" s="201"/>
      <c r="C28" s="200">
        <v>-2078</v>
      </c>
      <c r="D28" s="199">
        <v>-2078</v>
      </c>
    </row>
    <row r="29" spans="1:4" ht="12.75" customHeight="1">
      <c r="A29" s="202" t="s">
        <v>93</v>
      </c>
      <c r="B29" s="201"/>
      <c r="C29" s="200">
        <v>-17924</v>
      </c>
      <c r="D29" s="199">
        <v>-17923</v>
      </c>
    </row>
    <row r="30" spans="1:4" ht="12.75" customHeight="1">
      <c r="A30" s="198" t="s">
        <v>92</v>
      </c>
      <c r="B30" s="197"/>
      <c r="C30" s="196">
        <v>80687</v>
      </c>
      <c r="D30" s="195">
        <v>80626</v>
      </c>
    </row>
    <row r="31" spans="1:4" s="184" customFormat="1" ht="12.75" customHeight="1">
      <c r="A31" s="194" t="s">
        <v>91</v>
      </c>
      <c r="B31" s="187"/>
      <c r="C31" s="186">
        <f>SUM(C27:C30)</f>
        <v>61007</v>
      </c>
      <c r="D31" s="185">
        <v>60947</v>
      </c>
    </row>
    <row r="32" spans="1:4" ht="12.75" customHeight="1">
      <c r="A32" s="193" t="s">
        <v>90</v>
      </c>
      <c r="B32" s="191"/>
      <c r="C32" s="190">
        <v>1657</v>
      </c>
      <c r="D32" s="189">
        <v>1657</v>
      </c>
    </row>
    <row r="33" spans="1:4" s="184" customFormat="1" ht="12.75" customHeight="1">
      <c r="A33" s="188" t="s">
        <v>89</v>
      </c>
      <c r="B33" s="187"/>
      <c r="C33" s="186">
        <f>SUM(C31:C32)</f>
        <v>62664</v>
      </c>
      <c r="D33" s="185">
        <v>62604</v>
      </c>
    </row>
    <row r="34" spans="1:4" ht="12.75" customHeight="1">
      <c r="A34" s="192"/>
      <c r="B34" s="191"/>
      <c r="C34" s="190"/>
      <c r="D34" s="189"/>
    </row>
    <row r="35" spans="1:4" s="184" customFormat="1" ht="12.75" customHeight="1">
      <c r="A35" s="188" t="s">
        <v>88</v>
      </c>
      <c r="B35" s="187"/>
      <c r="C35" s="186">
        <f>SUM(C24,C33)</f>
        <v>125651</v>
      </c>
      <c r="D35" s="185">
        <v>126229</v>
      </c>
    </row>
    <row r="36" spans="1:4" s="180" customFormat="1" ht="12.75" customHeight="1">
      <c r="A36" s="183"/>
      <c r="B36" s="182"/>
      <c r="C36" s="181"/>
      <c r="D36" s="181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4</oddHeader>
    <oddFooter>&amp;C&amp;"Arial Unicode MS,Normal"&amp;7&amp;K00-031Nestlé Group - 2012 restatements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66FF"/>
  </sheetPr>
  <dimension ref="A1:E47"/>
  <sheetViews>
    <sheetView showGridLines="0" zoomScaleSheetLayoutView="100" zoomScalePageLayoutView="0" workbookViewId="0" topLeftCell="A1">
      <selection activeCell="G34" sqref="G34"/>
    </sheetView>
  </sheetViews>
  <sheetFormatPr defaultColWidth="11.421875" defaultRowHeight="12.75"/>
  <cols>
    <col min="1" max="1" width="61.7109375" style="225" customWidth="1"/>
    <col min="2" max="2" width="4.7109375" style="224" customWidth="1"/>
    <col min="3" max="3" width="16.7109375" style="223" customWidth="1"/>
    <col min="4" max="4" width="14.7109375" style="222" customWidth="1"/>
    <col min="5" max="16384" width="11.421875" style="110" customWidth="1"/>
  </cols>
  <sheetData>
    <row r="1" spans="1:4" ht="65.25" customHeight="1">
      <c r="A1" s="427" t="s">
        <v>215</v>
      </c>
      <c r="B1" s="427"/>
      <c r="C1" s="427"/>
      <c r="D1" s="427"/>
    </row>
    <row r="2" spans="1:5" s="106" customFormat="1" ht="51.75">
      <c r="A2" s="276" t="s">
        <v>1</v>
      </c>
      <c r="B2" s="275"/>
      <c r="C2" s="86" t="s">
        <v>202</v>
      </c>
      <c r="D2" s="85" t="s">
        <v>203</v>
      </c>
      <c r="E2" s="274"/>
    </row>
    <row r="3" spans="1:4" ht="12.75" customHeight="1">
      <c r="A3" s="273"/>
      <c r="B3" s="272"/>
      <c r="C3" s="271"/>
      <c r="D3" s="270"/>
    </row>
    <row r="4" spans="1:4" s="226" customFormat="1" ht="15">
      <c r="A4" s="269" t="s">
        <v>147</v>
      </c>
      <c r="B4" s="253"/>
      <c r="C4" s="268"/>
      <c r="D4" s="267"/>
    </row>
    <row r="5" spans="1:4" s="226" customFormat="1" ht="12.75" customHeight="1">
      <c r="A5" s="252" t="s">
        <v>36</v>
      </c>
      <c r="B5" s="251"/>
      <c r="C5" s="250">
        <v>13388</v>
      </c>
      <c r="D5" s="249">
        <v>13932</v>
      </c>
    </row>
    <row r="6" spans="1:4" s="226" customFormat="1" ht="12.75" customHeight="1">
      <c r="A6" s="239" t="s">
        <v>146</v>
      </c>
      <c r="B6" s="248"/>
      <c r="C6" s="237">
        <v>3217</v>
      </c>
      <c r="D6" s="236">
        <v>3316</v>
      </c>
    </row>
    <row r="7" spans="1:4" s="231" customFormat="1" ht="12.75" customHeight="1">
      <c r="A7" s="245" t="s">
        <v>145</v>
      </c>
      <c r="B7" s="244"/>
      <c r="C7" s="233">
        <f>SUM(C5:C6)</f>
        <v>16605</v>
      </c>
      <c r="D7" s="232">
        <v>17248</v>
      </c>
    </row>
    <row r="8" spans="1:4" s="226" customFormat="1" ht="12.75" customHeight="1">
      <c r="A8" s="258"/>
      <c r="B8" s="257"/>
      <c r="C8" s="256"/>
      <c r="D8" s="255"/>
    </row>
    <row r="9" spans="1:4" s="226" customFormat="1" ht="12.75" customHeight="1">
      <c r="A9" s="252" t="s">
        <v>144</v>
      </c>
      <c r="B9" s="251"/>
      <c r="C9" s="250">
        <v>2015</v>
      </c>
      <c r="D9" s="249">
        <v>1988</v>
      </c>
    </row>
    <row r="10" spans="1:4" s="226" customFormat="1" ht="12.75" customHeight="1">
      <c r="A10" s="239" t="s">
        <v>143</v>
      </c>
      <c r="B10" s="248"/>
      <c r="C10" s="237">
        <v>-95</v>
      </c>
      <c r="D10" s="236">
        <v>-375</v>
      </c>
    </row>
    <row r="11" spans="1:4" s="231" customFormat="1" ht="12.75" customHeight="1">
      <c r="A11" s="245" t="s">
        <v>142</v>
      </c>
      <c r="B11" s="244"/>
      <c r="C11" s="233">
        <f>SUM(C7:C10)</f>
        <v>18525</v>
      </c>
      <c r="D11" s="232">
        <v>18861</v>
      </c>
    </row>
    <row r="12" spans="1:4" s="231" customFormat="1" ht="12.75" customHeight="1">
      <c r="A12" s="266"/>
      <c r="B12" s="265"/>
      <c r="C12" s="264"/>
      <c r="D12" s="263"/>
    </row>
    <row r="13" spans="1:4" s="226" customFormat="1" ht="12.75" customHeight="1">
      <c r="A13" s="252" t="s">
        <v>141</v>
      </c>
      <c r="B13" s="251"/>
      <c r="C13" s="250">
        <v>-324</v>
      </c>
      <c r="D13" s="249">
        <v>-334</v>
      </c>
    </row>
    <row r="14" spans="1:4" s="226" customFormat="1" ht="12.75" customHeight="1">
      <c r="A14" s="252" t="s">
        <v>140</v>
      </c>
      <c r="B14" s="251"/>
      <c r="C14" s="250">
        <v>-3118</v>
      </c>
      <c r="D14" s="249">
        <v>-3201</v>
      </c>
    </row>
    <row r="15" spans="1:4" s="226" customFormat="1" ht="12.75" customHeight="1">
      <c r="A15" s="239" t="s">
        <v>139</v>
      </c>
      <c r="B15" s="248"/>
      <c r="C15" s="237">
        <v>585</v>
      </c>
      <c r="D15" s="236">
        <v>446</v>
      </c>
    </row>
    <row r="16" spans="1:4" s="231" customFormat="1" ht="12.75" customHeight="1">
      <c r="A16" s="245" t="s">
        <v>138</v>
      </c>
      <c r="B16" s="244"/>
      <c r="C16" s="233">
        <f>SUM(C11:C15)</f>
        <v>15668</v>
      </c>
      <c r="D16" s="232">
        <v>15772</v>
      </c>
    </row>
    <row r="17" spans="1:4" s="231" customFormat="1" ht="12.75" customHeight="1">
      <c r="A17" s="262"/>
      <c r="B17" s="229"/>
      <c r="C17" s="261"/>
      <c r="D17" s="260"/>
    </row>
    <row r="18" spans="1:4" s="226" customFormat="1" ht="13.5">
      <c r="A18" s="254" t="s">
        <v>137</v>
      </c>
      <c r="B18" s="253"/>
      <c r="C18" s="250"/>
      <c r="D18" s="249"/>
    </row>
    <row r="19" spans="1:4" s="226" customFormat="1" ht="12.75" customHeight="1">
      <c r="A19" s="252" t="s">
        <v>136</v>
      </c>
      <c r="B19" s="251"/>
      <c r="C19" s="250">
        <v>-5273</v>
      </c>
      <c r="D19" s="249">
        <v>-5368</v>
      </c>
    </row>
    <row r="20" spans="1:4" s="226" customFormat="1" ht="12.75" customHeight="1">
      <c r="A20" s="259" t="s">
        <v>135</v>
      </c>
      <c r="B20" s="251"/>
      <c r="C20" s="250">
        <v>-325</v>
      </c>
      <c r="D20" s="249">
        <v>-343</v>
      </c>
    </row>
    <row r="21" spans="1:4" s="226" customFormat="1" ht="12.75" customHeight="1">
      <c r="A21" s="252" t="s">
        <v>134</v>
      </c>
      <c r="B21" s="251"/>
      <c r="C21" s="250">
        <v>130</v>
      </c>
      <c r="D21" s="249">
        <v>130</v>
      </c>
    </row>
    <row r="22" spans="1:4" s="226" customFormat="1" ht="12.75" customHeight="1">
      <c r="A22" s="259" t="s">
        <v>133</v>
      </c>
      <c r="B22" s="251"/>
      <c r="C22" s="250">
        <v>-10916</v>
      </c>
      <c r="D22" s="249">
        <v>-10918</v>
      </c>
    </row>
    <row r="23" spans="1:4" s="226" customFormat="1" ht="12.75" customHeight="1">
      <c r="A23" s="259" t="s">
        <v>132</v>
      </c>
      <c r="B23" s="251"/>
      <c r="C23" s="250">
        <v>142</v>
      </c>
      <c r="D23" s="249">
        <v>144</v>
      </c>
    </row>
    <row r="24" spans="1:4" s="226" customFormat="1" ht="12.75" customHeight="1">
      <c r="A24" s="252" t="s">
        <v>131</v>
      </c>
      <c r="B24" s="251"/>
      <c r="C24" s="250">
        <v>-79</v>
      </c>
      <c r="D24" s="249">
        <v>-86</v>
      </c>
    </row>
    <row r="25" spans="1:4" s="226" customFormat="1" ht="12.75" customHeight="1">
      <c r="A25" s="252" t="s">
        <v>130</v>
      </c>
      <c r="B25" s="251"/>
      <c r="C25" s="250">
        <v>-192</v>
      </c>
      <c r="D25" s="249">
        <v>-192</v>
      </c>
    </row>
    <row r="26" spans="1:4" s="226" customFormat="1" ht="12.75" customHeight="1">
      <c r="A26" s="252" t="s">
        <v>129</v>
      </c>
      <c r="B26" s="251"/>
      <c r="C26" s="250">
        <v>1561</v>
      </c>
      <c r="D26" s="199">
        <v>1561</v>
      </c>
    </row>
    <row r="27" spans="1:4" s="226" customFormat="1" ht="12.75" customHeight="1">
      <c r="A27" s="252" t="s">
        <v>128</v>
      </c>
      <c r="B27" s="251"/>
      <c r="C27" s="250">
        <v>677</v>
      </c>
      <c r="D27" s="249">
        <v>711</v>
      </c>
    </row>
    <row r="28" spans="1:4" s="226" customFormat="1" ht="12.75" customHeight="1">
      <c r="A28" s="247" t="s">
        <v>127</v>
      </c>
      <c r="B28" s="248"/>
      <c r="C28" s="237">
        <v>-216</v>
      </c>
      <c r="D28" s="236">
        <v>-226</v>
      </c>
    </row>
    <row r="29" spans="1:4" s="231" customFormat="1" ht="12.75" customHeight="1">
      <c r="A29" s="245" t="s">
        <v>126</v>
      </c>
      <c r="B29" s="244"/>
      <c r="C29" s="233">
        <f>SUM(C19:C28)</f>
        <v>-14491</v>
      </c>
      <c r="D29" s="232">
        <v>-14587</v>
      </c>
    </row>
    <row r="30" spans="1:4" s="226" customFormat="1" ht="12.75" customHeight="1">
      <c r="A30" s="258"/>
      <c r="B30" s="257"/>
      <c r="C30" s="256"/>
      <c r="D30" s="255"/>
    </row>
    <row r="31" spans="1:4" s="226" customFormat="1" ht="13.5">
      <c r="A31" s="254" t="s">
        <v>125</v>
      </c>
      <c r="B31" s="253"/>
      <c r="C31" s="250"/>
      <c r="D31" s="249"/>
    </row>
    <row r="32" spans="1:4" s="226" customFormat="1" ht="12.75" customHeight="1">
      <c r="A32" s="252" t="s">
        <v>124</v>
      </c>
      <c r="B32" s="251"/>
      <c r="C32" s="250">
        <v>-6213</v>
      </c>
      <c r="D32" s="249">
        <v>-6213</v>
      </c>
    </row>
    <row r="33" spans="1:4" s="226" customFormat="1" ht="12.75" customHeight="1">
      <c r="A33" s="252" t="s">
        <v>123</v>
      </c>
      <c r="B33" s="251"/>
      <c r="C33" s="250">
        <v>-204</v>
      </c>
      <c r="D33" s="249">
        <v>-204</v>
      </c>
    </row>
    <row r="34" spans="1:4" s="226" customFormat="1" ht="12.75" customHeight="1">
      <c r="A34" s="252" t="s">
        <v>122</v>
      </c>
      <c r="B34" s="251"/>
      <c r="C34" s="250">
        <v>-165</v>
      </c>
      <c r="D34" s="249">
        <v>-165</v>
      </c>
    </row>
    <row r="35" spans="1:4" s="226" customFormat="1" ht="12.75" customHeight="1">
      <c r="A35" s="252" t="s">
        <v>121</v>
      </c>
      <c r="B35" s="251"/>
      <c r="C35" s="250">
        <v>-532</v>
      </c>
      <c r="D35" s="249">
        <v>-532</v>
      </c>
    </row>
    <row r="36" spans="1:4" s="226" customFormat="1" ht="12.75" customHeight="1">
      <c r="A36" s="252" t="s">
        <v>120</v>
      </c>
      <c r="B36" s="251"/>
      <c r="C36" s="250">
        <v>1199</v>
      </c>
      <c r="D36" s="249">
        <v>1199</v>
      </c>
    </row>
    <row r="37" spans="1:4" s="226" customFormat="1" ht="12.75" customHeight="1">
      <c r="A37" s="252" t="s">
        <v>119</v>
      </c>
      <c r="B37" s="251"/>
      <c r="C37" s="250">
        <v>5226</v>
      </c>
      <c r="D37" s="249">
        <v>5226</v>
      </c>
    </row>
    <row r="38" spans="1:4" s="226" customFormat="1" ht="12.75" customHeight="1">
      <c r="A38" s="252" t="s">
        <v>118</v>
      </c>
      <c r="B38" s="251"/>
      <c r="C38" s="250">
        <f>-1680+30</f>
        <v>-1650</v>
      </c>
      <c r="D38" s="249">
        <v>-1680</v>
      </c>
    </row>
    <row r="39" spans="1:4" s="226" customFormat="1" ht="12.75" customHeight="1">
      <c r="A39" s="239" t="s">
        <v>117</v>
      </c>
      <c r="B39" s="248"/>
      <c r="C39" s="237">
        <f>2325</f>
        <v>2325</v>
      </c>
      <c r="D39" s="236">
        <v>2312</v>
      </c>
    </row>
    <row r="40" spans="1:4" s="231" customFormat="1" ht="12.75" customHeight="1">
      <c r="A40" s="245" t="s">
        <v>116</v>
      </c>
      <c r="B40" s="244"/>
      <c r="C40" s="233">
        <f>SUM(C32:C39)</f>
        <v>-14</v>
      </c>
      <c r="D40" s="232">
        <v>-57</v>
      </c>
    </row>
    <row r="41" spans="1:4" s="226" customFormat="1" ht="12.75" customHeight="1">
      <c r="A41" s="243"/>
      <c r="B41" s="242"/>
      <c r="C41" s="241"/>
      <c r="D41" s="240"/>
    </row>
    <row r="42" spans="1:4" s="226" customFormat="1" ht="12.75" customHeight="1">
      <c r="A42" s="247" t="s">
        <v>61</v>
      </c>
      <c r="B42" s="246"/>
      <c r="C42" s="237">
        <f>-189-30</f>
        <v>-219</v>
      </c>
      <c r="D42" s="236">
        <v>-226</v>
      </c>
    </row>
    <row r="43" spans="1:4" s="231" customFormat="1" ht="12.75" customHeight="1">
      <c r="A43" s="245" t="s">
        <v>115</v>
      </c>
      <c r="B43" s="244"/>
      <c r="C43" s="233">
        <f>SUM(C42,C16,C29,C40)</f>
        <v>944</v>
      </c>
      <c r="D43" s="232">
        <v>902</v>
      </c>
    </row>
    <row r="44" spans="1:4" s="226" customFormat="1" ht="12.75" customHeight="1">
      <c r="A44" s="243"/>
      <c r="B44" s="242"/>
      <c r="C44" s="241"/>
      <c r="D44" s="240"/>
    </row>
    <row r="45" spans="1:4" s="226" customFormat="1" ht="12.75" customHeight="1">
      <c r="A45" s="239" t="s">
        <v>114</v>
      </c>
      <c r="B45" s="238"/>
      <c r="C45" s="237">
        <v>4769</v>
      </c>
      <c r="D45" s="236">
        <v>4938</v>
      </c>
    </row>
    <row r="46" spans="1:4" s="231" customFormat="1" ht="12.75" customHeight="1">
      <c r="A46" s="235" t="s">
        <v>216</v>
      </c>
      <c r="B46" s="234"/>
      <c r="C46" s="233">
        <f>SUM(C43:C45)</f>
        <v>5713</v>
      </c>
      <c r="D46" s="232">
        <v>5840</v>
      </c>
    </row>
    <row r="47" spans="1:4" s="226" customFormat="1" ht="12.75" customHeight="1">
      <c r="A47" s="230"/>
      <c r="B47" s="229"/>
      <c r="C47" s="228"/>
      <c r="D47" s="227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4</oddHeader>
    <oddFooter>&amp;C&amp;"Arial Unicode MS,Normal"&amp;7&amp;K00-031Nestlé Group - 2012 restatements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3366FF"/>
  </sheetPr>
  <dimension ref="A1:K58"/>
  <sheetViews>
    <sheetView showGridLines="0" zoomScale="130" zoomScaleNormal="130" zoomScalePageLayoutView="0" workbookViewId="0" topLeftCell="A1">
      <selection activeCell="G34" sqref="G34"/>
    </sheetView>
  </sheetViews>
  <sheetFormatPr defaultColWidth="11.421875" defaultRowHeight="12.75"/>
  <cols>
    <col min="1" max="1" width="3.28125" style="90" bestFit="1" customWidth="1"/>
    <col min="2" max="2" width="34.00390625" style="90" customWidth="1"/>
    <col min="3" max="3" width="5.7109375" style="90" bestFit="1" customWidth="1"/>
    <col min="4" max="6" width="10.28125" style="90" customWidth="1"/>
    <col min="7" max="7" width="10.28125" style="277" customWidth="1"/>
    <col min="8" max="8" width="10.28125" style="90" customWidth="1"/>
    <col min="9" max="9" width="10.28125" style="277" customWidth="1"/>
    <col min="10" max="16384" width="11.421875" style="90" customWidth="1"/>
  </cols>
  <sheetData>
    <row r="1" spans="2:9" s="318" customFormat="1" ht="65.25" customHeight="1">
      <c r="B1" s="428" t="s">
        <v>217</v>
      </c>
      <c r="C1" s="428"/>
      <c r="D1" s="428"/>
      <c r="E1" s="428"/>
      <c r="F1" s="428"/>
      <c r="G1" s="428"/>
      <c r="H1" s="428"/>
      <c r="I1" s="428"/>
    </row>
    <row r="2" spans="2:9" s="318" customFormat="1" ht="17.25">
      <c r="B2" s="320" t="s">
        <v>1</v>
      </c>
      <c r="C2" s="319"/>
      <c r="D2" s="319"/>
      <c r="E2" s="319"/>
      <c r="F2" s="319"/>
      <c r="G2" s="319"/>
      <c r="H2" s="319"/>
      <c r="I2" s="319"/>
    </row>
    <row r="3" spans="2:9" s="314" customFormat="1" ht="77.25" customHeight="1">
      <c r="B3" s="317"/>
      <c r="C3" s="316" t="s">
        <v>173</v>
      </c>
      <c r="D3" s="316" t="s">
        <v>172</v>
      </c>
      <c r="E3" s="316" t="s">
        <v>171</v>
      </c>
      <c r="F3" s="316" t="s">
        <v>170</v>
      </c>
      <c r="G3" s="315" t="s">
        <v>169</v>
      </c>
      <c r="H3" s="316" t="s">
        <v>168</v>
      </c>
      <c r="I3" s="315" t="s">
        <v>167</v>
      </c>
    </row>
    <row r="4" spans="2:9" s="91" customFormat="1" ht="12.75" customHeight="1">
      <c r="B4" s="243"/>
      <c r="C4" s="312"/>
      <c r="D4" s="312"/>
      <c r="E4" s="312"/>
      <c r="F4" s="312"/>
      <c r="G4" s="313"/>
      <c r="H4" s="312"/>
      <c r="I4" s="311"/>
    </row>
    <row r="5" spans="1:11" s="91" customFormat="1" ht="25.5" customHeight="1">
      <c r="A5" s="429" t="s">
        <v>218</v>
      </c>
      <c r="B5" s="235" t="s">
        <v>165</v>
      </c>
      <c r="C5" s="186">
        <v>330</v>
      </c>
      <c r="D5" s="186">
        <v>-6722</v>
      </c>
      <c r="E5" s="186">
        <v>-16927</v>
      </c>
      <c r="F5" s="186">
        <v>80116</v>
      </c>
      <c r="G5" s="296">
        <v>56797</v>
      </c>
      <c r="H5" s="186">
        <v>1477</v>
      </c>
      <c r="I5" s="296">
        <v>58274</v>
      </c>
      <c r="J5" s="282"/>
      <c r="K5" s="282"/>
    </row>
    <row r="6" spans="1:11" s="91" customFormat="1" ht="12.75" customHeight="1">
      <c r="A6" s="429"/>
      <c r="B6" s="310"/>
      <c r="C6" s="309"/>
      <c r="D6" s="309"/>
      <c r="E6" s="309"/>
      <c r="F6" s="309"/>
      <c r="G6" s="308"/>
      <c r="H6" s="309"/>
      <c r="I6" s="308"/>
      <c r="J6" s="282"/>
      <c r="K6" s="282"/>
    </row>
    <row r="7" spans="1:11" s="91" customFormat="1" ht="12.75" customHeight="1">
      <c r="A7" s="429"/>
      <c r="B7" s="289" t="s">
        <v>164</v>
      </c>
      <c r="C7" s="200"/>
      <c r="D7" s="200"/>
      <c r="E7" s="200"/>
      <c r="F7" s="200">
        <v>68</v>
      </c>
      <c r="G7" s="300">
        <v>68</v>
      </c>
      <c r="H7" s="200"/>
      <c r="I7" s="300">
        <v>68</v>
      </c>
      <c r="J7" s="282"/>
      <c r="K7" s="282"/>
    </row>
    <row r="8" spans="1:11" s="91" customFormat="1" ht="12.75" customHeight="1">
      <c r="A8" s="429"/>
      <c r="B8" s="307"/>
      <c r="C8" s="306"/>
      <c r="D8" s="306"/>
      <c r="E8" s="306"/>
      <c r="F8" s="306"/>
      <c r="G8" s="305"/>
      <c r="H8" s="306"/>
      <c r="I8" s="305"/>
      <c r="J8" s="282"/>
      <c r="K8" s="282"/>
    </row>
    <row r="9" spans="1:11" s="91" customFormat="1" ht="12.75" customHeight="1">
      <c r="A9" s="429"/>
      <c r="B9" s="297" t="s">
        <v>163</v>
      </c>
      <c r="C9" s="186">
        <v>330</v>
      </c>
      <c r="D9" s="186">
        <v>-6722</v>
      </c>
      <c r="E9" s="186">
        <v>-16927</v>
      </c>
      <c r="F9" s="186">
        <v>80184</v>
      </c>
      <c r="G9" s="296">
        <v>56865</v>
      </c>
      <c r="H9" s="186">
        <v>1477</v>
      </c>
      <c r="I9" s="296">
        <v>58342</v>
      </c>
      <c r="J9" s="282"/>
      <c r="K9" s="282"/>
    </row>
    <row r="10" spans="1:11" s="91" customFormat="1" ht="12.75" customHeight="1">
      <c r="A10" s="429"/>
      <c r="B10" s="307"/>
      <c r="C10" s="306"/>
      <c r="D10" s="306"/>
      <c r="E10" s="306"/>
      <c r="F10" s="306"/>
      <c r="G10" s="305"/>
      <c r="H10" s="306"/>
      <c r="I10" s="305"/>
      <c r="J10" s="282"/>
      <c r="K10" s="282"/>
    </row>
    <row r="11" spans="1:11" s="91" customFormat="1" ht="12.75" customHeight="1">
      <c r="A11" s="429"/>
      <c r="B11" s="289" t="s">
        <v>204</v>
      </c>
      <c r="C11" s="200"/>
      <c r="D11" s="200"/>
      <c r="E11" s="200"/>
      <c r="F11" s="200">
        <v>10228</v>
      </c>
      <c r="G11" s="300">
        <v>10228</v>
      </c>
      <c r="H11" s="200">
        <v>449</v>
      </c>
      <c r="I11" s="300">
        <v>10677</v>
      </c>
      <c r="J11" s="282"/>
      <c r="K11" s="282"/>
    </row>
    <row r="12" spans="1:11" s="91" customFormat="1" ht="12.75" customHeight="1">
      <c r="A12" s="429"/>
      <c r="B12" s="293" t="s">
        <v>208</v>
      </c>
      <c r="C12" s="196"/>
      <c r="D12" s="196"/>
      <c r="E12" s="196">
        <v>-997</v>
      </c>
      <c r="F12" s="196">
        <v>-202</v>
      </c>
      <c r="G12" s="302">
        <v>-1199</v>
      </c>
      <c r="H12" s="196">
        <v>-56</v>
      </c>
      <c r="I12" s="302">
        <v>-1255</v>
      </c>
      <c r="J12" s="282"/>
      <c r="K12" s="282"/>
    </row>
    <row r="13" spans="1:11" s="91" customFormat="1" ht="12.75" customHeight="1">
      <c r="A13" s="429"/>
      <c r="B13" s="291" t="s">
        <v>209</v>
      </c>
      <c r="C13" s="211"/>
      <c r="D13" s="211"/>
      <c r="E13" s="211">
        <v>-997</v>
      </c>
      <c r="F13" s="211">
        <v>10026</v>
      </c>
      <c r="G13" s="301">
        <v>9029</v>
      </c>
      <c r="H13" s="211">
        <v>393</v>
      </c>
      <c r="I13" s="301">
        <v>9422</v>
      </c>
      <c r="J13" s="282"/>
      <c r="K13" s="282"/>
    </row>
    <row r="14" spans="1:11" s="91" customFormat="1" ht="12.75" customHeight="1">
      <c r="A14" s="429"/>
      <c r="B14" s="304"/>
      <c r="C14" s="200"/>
      <c r="D14" s="200"/>
      <c r="E14" s="200"/>
      <c r="F14" s="200"/>
      <c r="G14" s="300"/>
      <c r="H14" s="200"/>
      <c r="I14" s="300"/>
      <c r="J14" s="282"/>
      <c r="K14" s="282"/>
    </row>
    <row r="15" spans="1:11" s="91" customFormat="1" ht="12.75" customHeight="1">
      <c r="A15" s="429"/>
      <c r="B15" s="289" t="s">
        <v>124</v>
      </c>
      <c r="C15" s="200"/>
      <c r="D15" s="200"/>
      <c r="E15" s="200"/>
      <c r="F15" s="200">
        <v>-6213</v>
      </c>
      <c r="G15" s="300">
        <v>-6213</v>
      </c>
      <c r="H15" s="200"/>
      <c r="I15" s="300">
        <v>-6213</v>
      </c>
      <c r="J15" s="282"/>
      <c r="K15" s="282"/>
    </row>
    <row r="16" spans="1:11" s="91" customFormat="1" ht="12.75" customHeight="1">
      <c r="A16" s="429"/>
      <c r="B16" s="289" t="s">
        <v>123</v>
      </c>
      <c r="C16" s="200"/>
      <c r="D16" s="200"/>
      <c r="E16" s="200"/>
      <c r="F16" s="200"/>
      <c r="G16" s="300"/>
      <c r="H16" s="200">
        <v>-204</v>
      </c>
      <c r="I16" s="300">
        <v>-204</v>
      </c>
      <c r="J16" s="282"/>
      <c r="K16" s="282"/>
    </row>
    <row r="17" spans="1:11" s="91" customFormat="1" ht="12.75" customHeight="1">
      <c r="A17" s="429"/>
      <c r="B17" s="289" t="s">
        <v>158</v>
      </c>
      <c r="C17" s="200"/>
      <c r="D17" s="200">
        <v>501</v>
      </c>
      <c r="E17" s="200"/>
      <c r="F17" s="200">
        <v>599</v>
      </c>
      <c r="G17" s="300">
        <v>1100</v>
      </c>
      <c r="H17" s="200"/>
      <c r="I17" s="300">
        <v>1100</v>
      </c>
      <c r="J17" s="282"/>
      <c r="K17" s="282"/>
    </row>
    <row r="18" spans="1:11" s="91" customFormat="1" ht="12.75" customHeight="1">
      <c r="A18" s="429"/>
      <c r="B18" s="289" t="s">
        <v>157</v>
      </c>
      <c r="C18" s="200"/>
      <c r="D18" s="200">
        <v>212</v>
      </c>
      <c r="E18" s="200"/>
      <c r="F18" s="200">
        <v>-39</v>
      </c>
      <c r="G18" s="300">
        <v>173</v>
      </c>
      <c r="H18" s="200"/>
      <c r="I18" s="300">
        <v>173</v>
      </c>
      <c r="J18" s="282"/>
      <c r="K18" s="282"/>
    </row>
    <row r="19" spans="1:11" s="91" customFormat="1" ht="12.75" customHeight="1">
      <c r="A19" s="429"/>
      <c r="B19" s="289" t="s">
        <v>156</v>
      </c>
      <c r="C19" s="200"/>
      <c r="D19" s="200"/>
      <c r="E19" s="200"/>
      <c r="F19" s="200">
        <v>-94</v>
      </c>
      <c r="G19" s="300">
        <v>-94</v>
      </c>
      <c r="H19" s="200">
        <v>-9</v>
      </c>
      <c r="I19" s="300">
        <v>-103</v>
      </c>
      <c r="J19" s="282"/>
      <c r="K19" s="282"/>
    </row>
    <row r="20" spans="1:11" s="91" customFormat="1" ht="12.75" customHeight="1">
      <c r="A20" s="429"/>
      <c r="B20" s="303" t="s">
        <v>155</v>
      </c>
      <c r="C20" s="196">
        <v>-8</v>
      </c>
      <c r="D20" s="196">
        <v>3931</v>
      </c>
      <c r="E20" s="196"/>
      <c r="F20" s="196">
        <v>-3923</v>
      </c>
      <c r="G20" s="302" t="s">
        <v>154</v>
      </c>
      <c r="H20" s="196"/>
      <c r="I20" s="302" t="s">
        <v>154</v>
      </c>
      <c r="J20" s="282"/>
      <c r="K20" s="282"/>
    </row>
    <row r="21" spans="1:11" s="91" customFormat="1" ht="12.75" customHeight="1">
      <c r="A21" s="429"/>
      <c r="B21" s="291" t="s">
        <v>153</v>
      </c>
      <c r="C21" s="211">
        <v>-8</v>
      </c>
      <c r="D21" s="211">
        <v>4644</v>
      </c>
      <c r="E21" s="211"/>
      <c r="F21" s="211">
        <v>-9670</v>
      </c>
      <c r="G21" s="301">
        <v>-5034</v>
      </c>
      <c r="H21" s="211">
        <v>-213</v>
      </c>
      <c r="I21" s="301">
        <v>-5247</v>
      </c>
      <c r="J21" s="282"/>
      <c r="K21" s="282"/>
    </row>
    <row r="22" spans="1:11" s="91" customFormat="1" ht="12.75" customHeight="1">
      <c r="A22" s="429"/>
      <c r="B22" s="299"/>
      <c r="C22" s="190"/>
      <c r="D22" s="190"/>
      <c r="E22" s="190"/>
      <c r="F22" s="190"/>
      <c r="G22" s="298"/>
      <c r="H22" s="190"/>
      <c r="I22" s="298"/>
      <c r="J22" s="282"/>
      <c r="K22" s="282"/>
    </row>
    <row r="23" spans="1:11" s="91" customFormat="1" ht="12.75" customHeight="1">
      <c r="A23" s="429"/>
      <c r="B23" s="289" t="s">
        <v>219</v>
      </c>
      <c r="C23" s="200"/>
      <c r="D23" s="200"/>
      <c r="E23" s="200"/>
      <c r="F23" s="200">
        <v>147</v>
      </c>
      <c r="G23" s="300">
        <v>147</v>
      </c>
      <c r="H23" s="200"/>
      <c r="I23" s="300">
        <v>147</v>
      </c>
      <c r="J23" s="282"/>
      <c r="K23" s="282"/>
    </row>
    <row r="24" spans="1:11" s="91" customFormat="1" ht="12.75" customHeight="1">
      <c r="A24" s="429"/>
      <c r="B24" s="299"/>
      <c r="C24" s="190"/>
      <c r="D24" s="190"/>
      <c r="E24" s="190"/>
      <c r="F24" s="190"/>
      <c r="G24" s="298"/>
      <c r="H24" s="190"/>
      <c r="I24" s="298"/>
      <c r="J24" s="282"/>
      <c r="K24" s="282"/>
    </row>
    <row r="25" spans="1:11" s="91" customFormat="1" ht="12.75" customHeight="1">
      <c r="A25" s="429"/>
      <c r="B25" s="297" t="s">
        <v>220</v>
      </c>
      <c r="C25" s="186">
        <v>322</v>
      </c>
      <c r="D25" s="186">
        <v>-2078</v>
      </c>
      <c r="E25" s="186">
        <v>-17924</v>
      </c>
      <c r="F25" s="186">
        <v>80687</v>
      </c>
      <c r="G25" s="296">
        <v>61007</v>
      </c>
      <c r="H25" s="186">
        <v>1657</v>
      </c>
      <c r="I25" s="296">
        <v>62664</v>
      </c>
      <c r="J25" s="282"/>
      <c r="K25" s="282"/>
    </row>
    <row r="26" spans="1:11" s="91" customFormat="1" ht="12.75">
      <c r="A26" s="295"/>
      <c r="B26" s="287"/>
      <c r="C26" s="189"/>
      <c r="D26" s="189"/>
      <c r="E26" s="189"/>
      <c r="F26" s="189"/>
      <c r="G26" s="286"/>
      <c r="H26" s="189"/>
      <c r="I26" s="286"/>
      <c r="J26" s="282"/>
      <c r="K26" s="282"/>
    </row>
    <row r="27" spans="1:11" s="91" customFormat="1" ht="12.75">
      <c r="A27" s="295"/>
      <c r="B27" s="287"/>
      <c r="C27" s="189"/>
      <c r="D27" s="189"/>
      <c r="E27" s="189"/>
      <c r="F27" s="189"/>
      <c r="G27" s="286"/>
      <c r="H27" s="189"/>
      <c r="I27" s="286"/>
      <c r="J27" s="282"/>
      <c r="K27" s="282"/>
    </row>
    <row r="28" spans="1:11" s="91" customFormat="1" ht="12.75">
      <c r="A28" s="295"/>
      <c r="B28" s="287"/>
      <c r="C28" s="189"/>
      <c r="D28" s="189"/>
      <c r="E28" s="189"/>
      <c r="F28" s="189"/>
      <c r="G28" s="286"/>
      <c r="H28" s="189"/>
      <c r="I28" s="286"/>
      <c r="J28" s="282"/>
      <c r="K28" s="282"/>
    </row>
    <row r="29" spans="1:11" s="91" customFormat="1" ht="12.75">
      <c r="A29" s="295"/>
      <c r="B29" s="287"/>
      <c r="C29" s="189"/>
      <c r="D29" s="189"/>
      <c r="E29" s="189"/>
      <c r="F29" s="189"/>
      <c r="G29" s="286"/>
      <c r="H29" s="189"/>
      <c r="I29" s="286"/>
      <c r="J29" s="282"/>
      <c r="K29" s="282"/>
    </row>
    <row r="30" spans="1:11" s="91" customFormat="1" ht="12.75">
      <c r="A30" s="295"/>
      <c r="B30" s="287"/>
      <c r="C30" s="189"/>
      <c r="D30" s="189"/>
      <c r="E30" s="189"/>
      <c r="F30" s="189"/>
      <c r="G30" s="286"/>
      <c r="H30" s="189"/>
      <c r="I30" s="286"/>
      <c r="J30" s="282"/>
      <c r="K30" s="282"/>
    </row>
    <row r="31" spans="1:11" s="91" customFormat="1" ht="12.75" customHeight="1">
      <c r="A31" s="430" t="s">
        <v>160</v>
      </c>
      <c r="B31" s="235" t="s">
        <v>159</v>
      </c>
      <c r="C31" s="185">
        <v>330</v>
      </c>
      <c r="D31" s="185">
        <v>-6722</v>
      </c>
      <c r="E31" s="185">
        <v>-16927</v>
      </c>
      <c r="F31" s="185">
        <v>80116</v>
      </c>
      <c r="G31" s="284">
        <v>56797</v>
      </c>
      <c r="H31" s="185">
        <v>1477</v>
      </c>
      <c r="I31" s="284">
        <v>58274</v>
      </c>
      <c r="J31" s="282"/>
      <c r="K31" s="282"/>
    </row>
    <row r="32" spans="1:11" s="91" customFormat="1" ht="12.75" customHeight="1">
      <c r="A32" s="430"/>
      <c r="B32" s="266"/>
      <c r="C32" s="210"/>
      <c r="D32" s="210"/>
      <c r="E32" s="210"/>
      <c r="F32" s="210"/>
      <c r="G32" s="290"/>
      <c r="H32" s="210"/>
      <c r="I32" s="290"/>
      <c r="J32" s="282"/>
      <c r="K32" s="282"/>
    </row>
    <row r="33" spans="1:11" s="91" customFormat="1" ht="12.75" customHeight="1">
      <c r="A33" s="430"/>
      <c r="B33" s="289" t="s">
        <v>204</v>
      </c>
      <c r="C33" s="199"/>
      <c r="D33" s="199"/>
      <c r="E33" s="199"/>
      <c r="F33" s="199">
        <v>10611</v>
      </c>
      <c r="G33" s="288">
        <v>10611</v>
      </c>
      <c r="H33" s="199">
        <v>449</v>
      </c>
      <c r="I33" s="288">
        <v>11060</v>
      </c>
      <c r="J33" s="282"/>
      <c r="K33" s="282"/>
    </row>
    <row r="34" spans="1:11" s="91" customFormat="1" ht="12.75" customHeight="1">
      <c r="A34" s="430"/>
      <c r="B34" s="293" t="s">
        <v>208</v>
      </c>
      <c r="C34" s="195"/>
      <c r="D34" s="195"/>
      <c r="E34" s="195">
        <v>-996</v>
      </c>
      <c r="F34" s="195">
        <v>-578</v>
      </c>
      <c r="G34" s="292">
        <v>-1574</v>
      </c>
      <c r="H34" s="195">
        <v>-56</v>
      </c>
      <c r="I34" s="292">
        <v>-1630</v>
      </c>
      <c r="J34" s="282"/>
      <c r="K34" s="282"/>
    </row>
    <row r="35" spans="1:11" s="91" customFormat="1" ht="12.75" customHeight="1">
      <c r="A35" s="430"/>
      <c r="B35" s="291" t="s">
        <v>209</v>
      </c>
      <c r="C35" s="210"/>
      <c r="D35" s="210"/>
      <c r="E35" s="210">
        <v>-996</v>
      </c>
      <c r="F35" s="210">
        <v>10033</v>
      </c>
      <c r="G35" s="290">
        <v>9037</v>
      </c>
      <c r="H35" s="210">
        <v>393</v>
      </c>
      <c r="I35" s="290">
        <v>9430</v>
      </c>
      <c r="J35" s="282"/>
      <c r="K35" s="282"/>
    </row>
    <row r="36" spans="1:11" s="91" customFormat="1" ht="12.75" customHeight="1">
      <c r="A36" s="430"/>
      <c r="B36" s="294"/>
      <c r="C36" s="199"/>
      <c r="D36" s="199"/>
      <c r="E36" s="199"/>
      <c r="F36" s="199"/>
      <c r="G36" s="288"/>
      <c r="H36" s="199"/>
      <c r="I36" s="288"/>
      <c r="J36" s="282"/>
      <c r="K36" s="282"/>
    </row>
    <row r="37" spans="1:11" s="91" customFormat="1" ht="12.75" customHeight="1">
      <c r="A37" s="430"/>
      <c r="B37" s="289" t="s">
        <v>124</v>
      </c>
      <c r="C37" s="199"/>
      <c r="D37" s="199"/>
      <c r="E37" s="199"/>
      <c r="F37" s="199">
        <v>-6213</v>
      </c>
      <c r="G37" s="288">
        <v>-6213</v>
      </c>
      <c r="H37" s="199"/>
      <c r="I37" s="288">
        <v>-6213</v>
      </c>
      <c r="J37" s="282"/>
      <c r="K37" s="282"/>
    </row>
    <row r="38" spans="1:11" s="91" customFormat="1" ht="12.75" customHeight="1">
      <c r="A38" s="430"/>
      <c r="B38" s="289" t="s">
        <v>123</v>
      </c>
      <c r="C38" s="199"/>
      <c r="D38" s="199"/>
      <c r="E38" s="199"/>
      <c r="F38" s="199"/>
      <c r="G38" s="288"/>
      <c r="H38" s="199">
        <v>-204</v>
      </c>
      <c r="I38" s="288">
        <v>-204</v>
      </c>
      <c r="J38" s="282"/>
      <c r="K38" s="282"/>
    </row>
    <row r="39" spans="1:11" s="91" customFormat="1" ht="12.75" customHeight="1">
      <c r="A39" s="430"/>
      <c r="B39" s="289" t="s">
        <v>158</v>
      </c>
      <c r="C39" s="199"/>
      <c r="D39" s="199">
        <v>501</v>
      </c>
      <c r="E39" s="199"/>
      <c r="F39" s="199">
        <v>599</v>
      </c>
      <c r="G39" s="288">
        <v>1100</v>
      </c>
      <c r="H39" s="199"/>
      <c r="I39" s="288">
        <v>1100</v>
      </c>
      <c r="J39" s="282"/>
      <c r="K39" s="282"/>
    </row>
    <row r="40" spans="1:11" s="91" customFormat="1" ht="12.75" customHeight="1">
      <c r="A40" s="430"/>
      <c r="B40" s="289" t="s">
        <v>157</v>
      </c>
      <c r="C40" s="199"/>
      <c r="D40" s="199">
        <v>212</v>
      </c>
      <c r="E40" s="199"/>
      <c r="F40" s="199">
        <v>-39</v>
      </c>
      <c r="G40" s="288">
        <v>173</v>
      </c>
      <c r="H40" s="199"/>
      <c r="I40" s="288">
        <v>173</v>
      </c>
      <c r="J40" s="282"/>
      <c r="K40" s="282"/>
    </row>
    <row r="41" spans="1:11" s="91" customFormat="1" ht="12.75" customHeight="1">
      <c r="A41" s="430"/>
      <c r="B41" s="289" t="s">
        <v>156</v>
      </c>
      <c r="C41" s="199"/>
      <c r="D41" s="199"/>
      <c r="E41" s="199"/>
      <c r="F41" s="199">
        <v>-94</v>
      </c>
      <c r="G41" s="288">
        <v>-94</v>
      </c>
      <c r="H41" s="199">
        <v>-9</v>
      </c>
      <c r="I41" s="288">
        <v>-103</v>
      </c>
      <c r="J41" s="282"/>
      <c r="K41" s="282"/>
    </row>
    <row r="42" spans="1:11" s="91" customFormat="1" ht="12.75" customHeight="1">
      <c r="A42" s="430"/>
      <c r="B42" s="293" t="s">
        <v>155</v>
      </c>
      <c r="C42" s="195">
        <v>-8</v>
      </c>
      <c r="D42" s="195">
        <v>3931</v>
      </c>
      <c r="E42" s="195"/>
      <c r="F42" s="195">
        <v>-3923</v>
      </c>
      <c r="G42" s="292" t="s">
        <v>154</v>
      </c>
      <c r="H42" s="195"/>
      <c r="I42" s="292" t="s">
        <v>154</v>
      </c>
      <c r="J42" s="282"/>
      <c r="K42" s="282"/>
    </row>
    <row r="43" spans="1:11" s="91" customFormat="1" ht="12.75" customHeight="1">
      <c r="A43" s="430"/>
      <c r="B43" s="291" t="s">
        <v>153</v>
      </c>
      <c r="C43" s="210">
        <v>-8</v>
      </c>
      <c r="D43" s="210">
        <v>4644</v>
      </c>
      <c r="E43" s="210"/>
      <c r="F43" s="210">
        <v>-9670</v>
      </c>
      <c r="G43" s="290">
        <v>-5034</v>
      </c>
      <c r="H43" s="210">
        <v>-213</v>
      </c>
      <c r="I43" s="290">
        <v>-5247</v>
      </c>
      <c r="J43" s="282"/>
      <c r="K43" s="282"/>
    </row>
    <row r="44" spans="1:11" s="91" customFormat="1" ht="12.75" customHeight="1">
      <c r="A44" s="430"/>
      <c r="B44" s="287"/>
      <c r="C44" s="189"/>
      <c r="D44" s="189"/>
      <c r="E44" s="189"/>
      <c r="F44" s="189"/>
      <c r="G44" s="286"/>
      <c r="H44" s="189"/>
      <c r="I44" s="286"/>
      <c r="J44" s="282"/>
      <c r="K44" s="282"/>
    </row>
    <row r="45" spans="1:11" s="91" customFormat="1" ht="12.75" customHeight="1">
      <c r="A45" s="430"/>
      <c r="B45" s="289" t="s">
        <v>219</v>
      </c>
      <c r="C45" s="199"/>
      <c r="D45" s="199"/>
      <c r="E45" s="199"/>
      <c r="F45" s="199">
        <v>147</v>
      </c>
      <c r="G45" s="288">
        <v>147</v>
      </c>
      <c r="H45" s="199"/>
      <c r="I45" s="288">
        <v>147</v>
      </c>
      <c r="J45" s="282"/>
      <c r="K45" s="282"/>
    </row>
    <row r="46" spans="1:11" s="91" customFormat="1" ht="12.75" customHeight="1">
      <c r="A46" s="430"/>
      <c r="B46" s="287"/>
      <c r="C46" s="189"/>
      <c r="D46" s="189"/>
      <c r="E46" s="189"/>
      <c r="F46" s="189"/>
      <c r="G46" s="286"/>
      <c r="H46" s="189"/>
      <c r="I46" s="286"/>
      <c r="J46" s="282"/>
      <c r="K46" s="282"/>
    </row>
    <row r="47" spans="1:11" s="91" customFormat="1" ht="12.75" customHeight="1">
      <c r="A47" s="430"/>
      <c r="B47" s="285" t="s">
        <v>221</v>
      </c>
      <c r="C47" s="185">
        <v>322</v>
      </c>
      <c r="D47" s="185">
        <v>-2078</v>
      </c>
      <c r="E47" s="185">
        <v>-17923</v>
      </c>
      <c r="F47" s="185">
        <v>80626</v>
      </c>
      <c r="G47" s="284">
        <v>60947</v>
      </c>
      <c r="H47" s="185">
        <v>1657</v>
      </c>
      <c r="I47" s="284">
        <v>62604</v>
      </c>
      <c r="J47" s="282"/>
      <c r="K47" s="282"/>
    </row>
    <row r="48" spans="1:11" s="91" customFormat="1" ht="12.75" customHeight="1">
      <c r="A48" s="278"/>
      <c r="B48" s="283"/>
      <c r="C48" s="282"/>
      <c r="D48" s="282"/>
      <c r="E48" s="282"/>
      <c r="F48" s="282"/>
      <c r="G48" s="282"/>
      <c r="H48" s="282"/>
      <c r="I48" s="282"/>
      <c r="J48" s="282"/>
      <c r="K48" s="282"/>
    </row>
    <row r="49" spans="1:11" ht="13.5">
      <c r="A49" s="278"/>
      <c r="B49" s="281" t="s">
        <v>150</v>
      </c>
      <c r="C49" s="279"/>
      <c r="D49" s="279"/>
      <c r="E49" s="279"/>
      <c r="F49" s="279"/>
      <c r="G49" s="279"/>
      <c r="H49" s="279"/>
      <c r="I49" s="279"/>
      <c r="J49" s="279"/>
      <c r="K49" s="279"/>
    </row>
    <row r="50" spans="1:11" ht="13.5">
      <c r="A50" s="278"/>
      <c r="B50" s="280" t="s">
        <v>222</v>
      </c>
      <c r="C50" s="279"/>
      <c r="D50" s="279"/>
      <c r="E50" s="279"/>
      <c r="F50" s="279"/>
      <c r="G50" s="279"/>
      <c r="H50" s="279"/>
      <c r="I50" s="279"/>
      <c r="J50" s="279"/>
      <c r="K50" s="279"/>
    </row>
    <row r="51" spans="1:11" ht="13.5">
      <c r="A51" s="278"/>
      <c r="C51" s="279"/>
      <c r="D51" s="279"/>
      <c r="E51" s="279"/>
      <c r="F51" s="279"/>
      <c r="G51" s="279"/>
      <c r="H51" s="279"/>
      <c r="I51" s="279"/>
      <c r="J51" s="279"/>
      <c r="K51" s="279"/>
    </row>
    <row r="52" spans="1:11" ht="13.5">
      <c r="A52" s="278"/>
      <c r="C52" s="279"/>
      <c r="D52" s="279"/>
      <c r="E52" s="279"/>
      <c r="F52" s="279"/>
      <c r="G52" s="279"/>
      <c r="H52" s="279"/>
      <c r="I52" s="279"/>
      <c r="J52" s="279"/>
      <c r="K52" s="279"/>
    </row>
    <row r="53" spans="1:11" ht="13.5">
      <c r="A53" s="278"/>
      <c r="C53" s="279"/>
      <c r="D53" s="279"/>
      <c r="E53" s="279"/>
      <c r="F53" s="279"/>
      <c r="G53" s="279"/>
      <c r="H53" s="279"/>
      <c r="I53" s="279"/>
      <c r="J53" s="279"/>
      <c r="K53" s="279"/>
    </row>
    <row r="54" spans="1:11" ht="13.5">
      <c r="A54" s="278"/>
      <c r="C54" s="279"/>
      <c r="D54" s="279"/>
      <c r="E54" s="279"/>
      <c r="F54" s="279"/>
      <c r="G54" s="279"/>
      <c r="H54" s="279"/>
      <c r="I54" s="279"/>
      <c r="J54" s="279"/>
      <c r="K54" s="279"/>
    </row>
    <row r="55" ht="12.75">
      <c r="A55" s="278"/>
    </row>
    <row r="56" ht="12.75">
      <c r="A56" s="278"/>
    </row>
    <row r="57" ht="12.75">
      <c r="A57" s="278"/>
    </row>
    <row r="58" ht="12.75">
      <c r="A58" s="91"/>
    </row>
  </sheetData>
  <sheetProtection/>
  <mergeCells count="3">
    <mergeCell ref="B1:I1"/>
    <mergeCell ref="A5:A25"/>
    <mergeCell ref="A31:A4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2" r:id="rId1"/>
  <headerFooter alignWithMargins="0">
    <oddHeader>&amp;R&amp;K0070C0APPENDIX 4</oddHeader>
    <oddFooter>&amp;C&amp;"Arial Unicode MS,Normal"&amp;7&amp;K00-031Nestlé Group - 2012 restatements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I33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29.57421875" style="321" customWidth="1"/>
    <col min="2" max="3" width="11.7109375" style="321" customWidth="1"/>
    <col min="4" max="4" width="2.7109375" style="321" customWidth="1"/>
    <col min="5" max="7" width="11.7109375" style="321" customWidth="1"/>
    <col min="8" max="8" width="2.7109375" style="321" customWidth="1"/>
    <col min="9" max="9" width="11.7109375" style="321" customWidth="1"/>
    <col min="10" max="16384" width="9.140625" style="321" customWidth="1"/>
  </cols>
  <sheetData>
    <row r="1" spans="1:9" s="361" customFormat="1" ht="17.25">
      <c r="A1" s="432" t="s">
        <v>223</v>
      </c>
      <c r="B1" s="432"/>
      <c r="C1" s="432"/>
      <c r="D1" s="432"/>
      <c r="E1" s="432"/>
      <c r="F1" s="432"/>
      <c r="G1" s="432"/>
      <c r="H1" s="363"/>
      <c r="I1" s="362"/>
    </row>
    <row r="2" spans="1:9" s="361" customFormat="1" ht="12" customHeight="1">
      <c r="A2" s="363"/>
      <c r="B2" s="363"/>
      <c r="C2" s="363"/>
      <c r="D2" s="363"/>
      <c r="E2" s="363"/>
      <c r="F2" s="363"/>
      <c r="G2" s="363"/>
      <c r="H2" s="363"/>
      <c r="I2" s="362"/>
    </row>
    <row r="3" spans="1:9" ht="15">
      <c r="A3" s="433" t="s">
        <v>190</v>
      </c>
      <c r="B3" s="433"/>
      <c r="C3" s="433"/>
      <c r="D3" s="433"/>
      <c r="E3" s="433"/>
      <c r="F3" s="433"/>
      <c r="G3" s="433"/>
      <c r="H3" s="433"/>
      <c r="I3" s="433"/>
    </row>
    <row r="4" spans="1:9" ht="42.75" customHeight="1">
      <c r="A4" s="349" t="s">
        <v>1</v>
      </c>
      <c r="B4" s="348"/>
      <c r="C4" s="348"/>
      <c r="D4" s="348"/>
      <c r="E4" s="348"/>
      <c r="F4" s="348"/>
      <c r="G4" s="348"/>
      <c r="H4" s="434" t="s">
        <v>202</v>
      </c>
      <c r="I4" s="434"/>
    </row>
    <row r="5" spans="1:9" s="339" customFormat="1" ht="81.75" customHeight="1">
      <c r="A5" s="347"/>
      <c r="B5" s="345" t="s">
        <v>188</v>
      </c>
      <c r="C5" s="345" t="s">
        <v>187</v>
      </c>
      <c r="D5" s="345"/>
      <c r="E5" s="345" t="s">
        <v>186</v>
      </c>
      <c r="F5" s="346" t="s">
        <v>185</v>
      </c>
      <c r="G5" s="346" t="s">
        <v>184</v>
      </c>
      <c r="H5" s="345"/>
      <c r="I5" s="344" t="s">
        <v>183</v>
      </c>
    </row>
    <row r="6" spans="1:9" s="339" customFormat="1" ht="4.5" customHeight="1">
      <c r="A6" s="343"/>
      <c r="B6" s="342"/>
      <c r="C6" s="342"/>
      <c r="D6" s="341"/>
      <c r="E6" s="342"/>
      <c r="F6" s="342"/>
      <c r="G6" s="342"/>
      <c r="H6" s="341"/>
      <c r="I6" s="340"/>
    </row>
    <row r="7" spans="1:9" s="323" customFormat="1" ht="12.75" customHeight="1">
      <c r="A7" s="336" t="s">
        <v>2</v>
      </c>
      <c r="B7" s="360">
        <v>15388</v>
      </c>
      <c r="C7" s="360">
        <v>2363</v>
      </c>
      <c r="D7" s="359"/>
      <c r="E7" s="360">
        <v>-90</v>
      </c>
      <c r="F7" s="360">
        <v>-40</v>
      </c>
      <c r="G7" s="360">
        <v>-40</v>
      </c>
      <c r="H7" s="359"/>
      <c r="I7" s="357" t="s">
        <v>180</v>
      </c>
    </row>
    <row r="8" spans="1:9" s="323" customFormat="1" ht="12.75" customHeight="1">
      <c r="A8" s="336" t="s">
        <v>3</v>
      </c>
      <c r="B8" s="357">
        <v>28613</v>
      </c>
      <c r="C8" s="357">
        <v>5346</v>
      </c>
      <c r="D8" s="356"/>
      <c r="E8" s="357">
        <v>-247</v>
      </c>
      <c r="F8" s="357">
        <v>-13</v>
      </c>
      <c r="G8" s="357">
        <v>15</v>
      </c>
      <c r="H8" s="356"/>
      <c r="I8" s="357" t="s">
        <v>180</v>
      </c>
    </row>
    <row r="9" spans="1:9" s="323" customFormat="1" ht="12.75" customHeight="1">
      <c r="A9" s="19" t="s">
        <v>4</v>
      </c>
      <c r="B9" s="357">
        <v>18875</v>
      </c>
      <c r="C9" s="357">
        <v>3579</v>
      </c>
      <c r="D9" s="356"/>
      <c r="E9" s="357">
        <v>-10</v>
      </c>
      <c r="F9" s="357">
        <v>9</v>
      </c>
      <c r="G9" s="357">
        <v>-19</v>
      </c>
      <c r="H9" s="356"/>
      <c r="I9" s="357" t="s">
        <v>180</v>
      </c>
    </row>
    <row r="10" spans="1:9" s="358" customFormat="1" ht="12.75" customHeight="1">
      <c r="A10" s="336" t="s">
        <v>5</v>
      </c>
      <c r="B10" s="357">
        <v>7174</v>
      </c>
      <c r="C10" s="357">
        <v>640</v>
      </c>
      <c r="D10" s="356"/>
      <c r="E10" s="357">
        <v>-40</v>
      </c>
      <c r="F10" s="357">
        <v>-20</v>
      </c>
      <c r="G10" s="357">
        <v>-15</v>
      </c>
      <c r="H10" s="356"/>
      <c r="I10" s="357">
        <v>-1</v>
      </c>
    </row>
    <row r="11" spans="1:9" s="323" customFormat="1" ht="12.75" customHeight="1">
      <c r="A11" s="336" t="s">
        <v>6</v>
      </c>
      <c r="B11" s="357">
        <v>7858</v>
      </c>
      <c r="C11" s="357">
        <v>1509</v>
      </c>
      <c r="D11" s="356"/>
      <c r="E11" s="357">
        <v>-32</v>
      </c>
      <c r="F11" s="357">
        <v>-3</v>
      </c>
      <c r="G11" s="357">
        <v>-6</v>
      </c>
      <c r="H11" s="356"/>
      <c r="I11" s="357">
        <v>-12</v>
      </c>
    </row>
    <row r="12" spans="1:9" s="323" customFormat="1" ht="12.75" customHeight="1">
      <c r="A12" s="336" t="s">
        <v>182</v>
      </c>
      <c r="B12" s="357">
        <v>11813</v>
      </c>
      <c r="C12" s="357">
        <v>2064</v>
      </c>
      <c r="D12" s="356"/>
      <c r="E12" s="357">
        <v>-60</v>
      </c>
      <c r="F12" s="357">
        <v>-5</v>
      </c>
      <c r="G12" s="357">
        <v>-23</v>
      </c>
      <c r="H12" s="356"/>
      <c r="I12" s="357">
        <v>-1</v>
      </c>
    </row>
    <row r="13" spans="1:9" s="323" customFormat="1" ht="12.75" customHeight="1">
      <c r="A13" s="334" t="s">
        <v>181</v>
      </c>
      <c r="B13" s="355"/>
      <c r="C13" s="355">
        <v>-2037</v>
      </c>
      <c r="D13" s="356"/>
      <c r="E13" s="355">
        <v>-17</v>
      </c>
      <c r="F13" s="355">
        <v>-2</v>
      </c>
      <c r="G13" s="355" t="s">
        <v>180</v>
      </c>
      <c r="H13" s="356"/>
      <c r="I13" s="355" t="s">
        <v>180</v>
      </c>
    </row>
    <row r="14" spans="1:9" s="326" customFormat="1" ht="12.75" customHeight="1">
      <c r="A14" s="331" t="s">
        <v>179</v>
      </c>
      <c r="B14" s="353">
        <f>SUM(B7:B13)</f>
        <v>89721</v>
      </c>
      <c r="C14" s="353">
        <f>SUM(C7:C13)</f>
        <v>13464</v>
      </c>
      <c r="D14" s="354"/>
      <c r="E14" s="353">
        <f>SUM(E7:E13)</f>
        <v>-496</v>
      </c>
      <c r="F14" s="353">
        <f>SUM(F7:F13)</f>
        <v>-74</v>
      </c>
      <c r="G14" s="353">
        <f>SUM(G7:G13)</f>
        <v>-88</v>
      </c>
      <c r="H14" s="354"/>
      <c r="I14" s="353">
        <f>SUM(I7:I13)</f>
        <v>-14</v>
      </c>
    </row>
    <row r="15" spans="1:9" s="323" customFormat="1" ht="12.75" customHeight="1">
      <c r="A15" s="352"/>
      <c r="B15" s="324"/>
      <c r="C15" s="324"/>
      <c r="D15" s="324"/>
      <c r="E15" s="435" t="s">
        <v>178</v>
      </c>
      <c r="F15" s="435"/>
      <c r="G15" s="435"/>
      <c r="H15" s="324"/>
      <c r="I15" s="324"/>
    </row>
    <row r="16" spans="1:9" s="323" customFormat="1" ht="12.75" customHeight="1">
      <c r="A16" s="352"/>
      <c r="B16" s="324"/>
      <c r="C16" s="324"/>
      <c r="D16" s="324"/>
      <c r="E16" s="324"/>
      <c r="F16" s="324"/>
      <c r="G16" s="324"/>
      <c r="H16" s="324"/>
      <c r="I16" s="324"/>
    </row>
    <row r="17" spans="1:9" s="332" customFormat="1" ht="12.75" customHeight="1">
      <c r="A17" s="351"/>
      <c r="B17" s="350"/>
      <c r="C17" s="350"/>
      <c r="D17" s="350"/>
      <c r="E17" s="350"/>
      <c r="F17" s="350"/>
      <c r="G17" s="350"/>
      <c r="H17" s="350"/>
      <c r="I17" s="350"/>
    </row>
    <row r="18" spans="1:9" s="332" customFormat="1" ht="27" customHeight="1">
      <c r="A18" s="349" t="s">
        <v>1</v>
      </c>
      <c r="B18" s="348"/>
      <c r="C18" s="348"/>
      <c r="D18" s="348"/>
      <c r="E18" s="348"/>
      <c r="F18" s="348"/>
      <c r="G18" s="348"/>
      <c r="H18" s="436" t="s">
        <v>224</v>
      </c>
      <c r="I18" s="436"/>
    </row>
    <row r="19" spans="1:9" s="332" customFormat="1" ht="79.5" customHeight="1">
      <c r="A19" s="347"/>
      <c r="B19" s="345" t="s">
        <v>188</v>
      </c>
      <c r="C19" s="345" t="s">
        <v>187</v>
      </c>
      <c r="D19" s="345"/>
      <c r="E19" s="345" t="s">
        <v>186</v>
      </c>
      <c r="F19" s="346" t="s">
        <v>185</v>
      </c>
      <c r="G19" s="346" t="s">
        <v>184</v>
      </c>
      <c r="H19" s="345"/>
      <c r="I19" s="344" t="s">
        <v>183</v>
      </c>
    </row>
    <row r="20" spans="1:9" s="339" customFormat="1" ht="4.5" customHeight="1">
      <c r="A20" s="343"/>
      <c r="B20" s="342"/>
      <c r="C20" s="342"/>
      <c r="D20" s="341"/>
      <c r="E20" s="342"/>
      <c r="F20" s="342"/>
      <c r="G20" s="342"/>
      <c r="H20" s="341"/>
      <c r="I20" s="340"/>
    </row>
    <row r="21" spans="1:9" s="332" customFormat="1" ht="12.75" customHeight="1">
      <c r="A21" s="336" t="s">
        <v>2</v>
      </c>
      <c r="B21" s="338">
        <v>15385</v>
      </c>
      <c r="C21" s="338">
        <v>2417</v>
      </c>
      <c r="D21" s="337"/>
      <c r="E21" s="338">
        <v>-88</v>
      </c>
      <c r="F21" s="338">
        <v>-40</v>
      </c>
      <c r="G21" s="338">
        <v>-40</v>
      </c>
      <c r="H21" s="337"/>
      <c r="I21" s="335" t="s">
        <v>180</v>
      </c>
    </row>
    <row r="22" spans="1:9" s="323" customFormat="1" ht="12.75" customHeight="1">
      <c r="A22" s="336" t="s">
        <v>3</v>
      </c>
      <c r="B22" s="335">
        <v>28927</v>
      </c>
      <c r="C22" s="335">
        <v>5380</v>
      </c>
      <c r="D22" s="324"/>
      <c r="E22" s="335">
        <v>-248</v>
      </c>
      <c r="F22" s="335">
        <v>-13</v>
      </c>
      <c r="G22" s="335">
        <v>15</v>
      </c>
      <c r="H22" s="324"/>
      <c r="I22" s="335" t="s">
        <v>180</v>
      </c>
    </row>
    <row r="23" spans="1:9" s="326" customFormat="1" ht="12.75" customHeight="1">
      <c r="A23" s="19" t="s">
        <v>4</v>
      </c>
      <c r="B23" s="335">
        <v>18912</v>
      </c>
      <c r="C23" s="335">
        <v>3587</v>
      </c>
      <c r="D23" s="324"/>
      <c r="E23" s="335">
        <v>-10</v>
      </c>
      <c r="F23" s="335">
        <v>9</v>
      </c>
      <c r="G23" s="335">
        <v>-19</v>
      </c>
      <c r="H23" s="324"/>
      <c r="I23" s="335" t="s">
        <v>180</v>
      </c>
    </row>
    <row r="24" spans="1:9" s="323" customFormat="1" ht="12.75" customHeight="1">
      <c r="A24" s="336" t="s">
        <v>5</v>
      </c>
      <c r="B24" s="335">
        <v>7174</v>
      </c>
      <c r="C24" s="335">
        <v>636</v>
      </c>
      <c r="D24" s="324"/>
      <c r="E24" s="335">
        <v>-41</v>
      </c>
      <c r="F24" s="335">
        <v>-20</v>
      </c>
      <c r="G24" s="335">
        <v>-15</v>
      </c>
      <c r="H24" s="324"/>
      <c r="I24" s="335">
        <v>-1</v>
      </c>
    </row>
    <row r="25" spans="1:9" s="323" customFormat="1" ht="12.75" customHeight="1">
      <c r="A25" s="336" t="s">
        <v>6</v>
      </c>
      <c r="B25" s="335">
        <v>7858</v>
      </c>
      <c r="C25" s="335">
        <v>1511</v>
      </c>
      <c r="D25" s="324"/>
      <c r="E25" s="335">
        <v>-31</v>
      </c>
      <c r="F25" s="335">
        <v>-3</v>
      </c>
      <c r="G25" s="335">
        <v>-6</v>
      </c>
      <c r="H25" s="324"/>
      <c r="I25" s="335">
        <v>-12</v>
      </c>
    </row>
    <row r="26" spans="1:9" s="323" customFormat="1" ht="12.75" customHeight="1">
      <c r="A26" s="336" t="s">
        <v>182</v>
      </c>
      <c r="B26" s="335">
        <v>13930</v>
      </c>
      <c r="C26" s="335">
        <v>2393</v>
      </c>
      <c r="D26" s="324"/>
      <c r="E26" s="335">
        <v>-80</v>
      </c>
      <c r="F26" s="335">
        <v>-6</v>
      </c>
      <c r="G26" s="335">
        <v>-30</v>
      </c>
      <c r="H26" s="324"/>
      <c r="I26" s="335">
        <v>-1</v>
      </c>
    </row>
    <row r="27" spans="1:9" s="332" customFormat="1" ht="12.75" customHeight="1">
      <c r="A27" s="334" t="s">
        <v>181</v>
      </c>
      <c r="B27" s="333"/>
      <c r="C27" s="333">
        <v>-1912</v>
      </c>
      <c r="D27" s="324"/>
      <c r="E27" s="333">
        <v>-17</v>
      </c>
      <c r="F27" s="333">
        <v>-2</v>
      </c>
      <c r="G27" s="333" t="s">
        <v>180</v>
      </c>
      <c r="H27" s="324"/>
      <c r="I27" s="333" t="s">
        <v>180</v>
      </c>
    </row>
    <row r="28" spans="1:9" s="323" customFormat="1" ht="12.75" customHeight="1">
      <c r="A28" s="331" t="s">
        <v>179</v>
      </c>
      <c r="B28" s="329">
        <f>SUM(B21:B27)</f>
        <v>92186</v>
      </c>
      <c r="C28" s="329">
        <f>SUM(C21:C27)</f>
        <v>14012</v>
      </c>
      <c r="D28" s="330"/>
      <c r="E28" s="329">
        <f>SUM(E21:E27)</f>
        <v>-515</v>
      </c>
      <c r="F28" s="329">
        <f>SUM(F21:F27)</f>
        <v>-75</v>
      </c>
      <c r="G28" s="329">
        <f>SUM(G21:G27)</f>
        <v>-95</v>
      </c>
      <c r="H28" s="330"/>
      <c r="I28" s="329">
        <f>SUM(I21:I27)</f>
        <v>-14</v>
      </c>
    </row>
    <row r="29" spans="1:9" s="326" customFormat="1" ht="12.75" customHeight="1">
      <c r="A29" s="328"/>
      <c r="B29" s="327"/>
      <c r="C29" s="327"/>
      <c r="D29" s="324"/>
      <c r="E29" s="435" t="s">
        <v>178</v>
      </c>
      <c r="F29" s="435"/>
      <c r="G29" s="435"/>
      <c r="H29" s="324"/>
      <c r="I29" s="327"/>
    </row>
    <row r="30" spans="1:9" s="323" customFormat="1" ht="12.75" customHeight="1">
      <c r="A30" s="325"/>
      <c r="B30" s="324"/>
      <c r="C30" s="324"/>
      <c r="D30" s="324"/>
      <c r="E30" s="324"/>
      <c r="F30" s="324"/>
      <c r="G30" s="324"/>
      <c r="H30" s="324"/>
      <c r="I30" s="324"/>
    </row>
    <row r="31" spans="1:9" ht="12.75">
      <c r="A31" s="431" t="s">
        <v>177</v>
      </c>
      <c r="B31" s="431"/>
      <c r="C31" s="431"/>
      <c r="D31" s="431"/>
      <c r="E31" s="431"/>
      <c r="F31" s="431"/>
      <c r="G31" s="431"/>
      <c r="H31" s="431"/>
      <c r="I31" s="431"/>
    </row>
    <row r="32" ht="12.75">
      <c r="A32" s="322" t="s">
        <v>176</v>
      </c>
    </row>
    <row r="33" spans="1:9" ht="12.75">
      <c r="A33" s="431" t="s">
        <v>175</v>
      </c>
      <c r="B33" s="431"/>
      <c r="C33" s="431"/>
      <c r="D33" s="431"/>
      <c r="E33" s="431"/>
      <c r="F33" s="431"/>
      <c r="G33" s="431"/>
      <c r="H33" s="431"/>
      <c r="I33" s="431"/>
    </row>
  </sheetData>
  <sheetProtection/>
  <mergeCells count="8">
    <mergeCell ref="A31:I31"/>
    <mergeCell ref="A33:I33"/>
    <mergeCell ref="A1:G1"/>
    <mergeCell ref="A3:I3"/>
    <mergeCell ref="H4:I4"/>
    <mergeCell ref="E15:G15"/>
    <mergeCell ref="H18:I18"/>
    <mergeCell ref="E29:G29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&amp;R&amp;K0070C0APPENDIX 4</oddHeader>
    <oddFooter>&amp;C&amp;"Arial Unicode MS,Normal"&amp;7&amp;K00-030Nestlé Group - 2012 restatements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I34"/>
  <sheetViews>
    <sheetView zoomScalePageLayoutView="0" workbookViewId="0" topLeftCell="A1">
      <selection activeCell="A34" sqref="A34:I34"/>
    </sheetView>
  </sheetViews>
  <sheetFormatPr defaultColWidth="9.140625" defaultRowHeight="12.75"/>
  <cols>
    <col min="1" max="1" width="29.57421875" style="321" customWidth="1"/>
    <col min="2" max="3" width="11.7109375" style="321" customWidth="1"/>
    <col min="4" max="4" width="2.7109375" style="321" customWidth="1"/>
    <col min="5" max="7" width="11.7109375" style="321" customWidth="1"/>
    <col min="8" max="8" width="2.7109375" style="321" customWidth="1"/>
    <col min="9" max="9" width="11.7109375" style="321" customWidth="1"/>
    <col min="10" max="16384" width="9.140625" style="321" customWidth="1"/>
  </cols>
  <sheetData>
    <row r="1" spans="1:9" s="361" customFormat="1" ht="17.25" customHeight="1">
      <c r="A1" s="437" t="s">
        <v>225</v>
      </c>
      <c r="B1" s="437"/>
      <c r="C1" s="437"/>
      <c r="D1" s="437"/>
      <c r="E1" s="437"/>
      <c r="F1" s="437"/>
      <c r="G1" s="437"/>
      <c r="H1" s="363"/>
      <c r="I1" s="362"/>
    </row>
    <row r="2" spans="1:9" s="361" customFormat="1" ht="12" customHeight="1">
      <c r="A2" s="363"/>
      <c r="B2" s="363"/>
      <c r="C2" s="363"/>
      <c r="D2" s="363"/>
      <c r="E2" s="363"/>
      <c r="F2" s="363"/>
      <c r="G2" s="363"/>
      <c r="H2" s="363"/>
      <c r="I2" s="362"/>
    </row>
    <row r="3" spans="1:9" ht="15">
      <c r="A3" s="433" t="s">
        <v>196</v>
      </c>
      <c r="B3" s="433"/>
      <c r="C3" s="433"/>
      <c r="D3" s="433"/>
      <c r="E3" s="433"/>
      <c r="F3" s="433"/>
      <c r="G3" s="433"/>
      <c r="H3" s="433"/>
      <c r="I3" s="433"/>
    </row>
    <row r="4" spans="1:9" ht="42.75" customHeight="1">
      <c r="A4" s="349" t="s">
        <v>1</v>
      </c>
      <c r="B4" s="348"/>
      <c r="C4" s="348"/>
      <c r="D4" s="348"/>
      <c r="E4" s="348"/>
      <c r="F4" s="348"/>
      <c r="G4" s="348"/>
      <c r="H4" s="434" t="s">
        <v>202</v>
      </c>
      <c r="I4" s="434"/>
    </row>
    <row r="5" spans="1:9" s="339" customFormat="1" ht="79.5" customHeight="1">
      <c r="A5" s="347"/>
      <c r="B5" s="345" t="s">
        <v>46</v>
      </c>
      <c r="C5" s="345" t="s">
        <v>187</v>
      </c>
      <c r="D5" s="345"/>
      <c r="E5" s="345" t="s">
        <v>186</v>
      </c>
      <c r="F5" s="346" t="s">
        <v>185</v>
      </c>
      <c r="G5" s="346" t="s">
        <v>184</v>
      </c>
      <c r="H5" s="345"/>
      <c r="I5" s="344" t="s">
        <v>183</v>
      </c>
    </row>
    <row r="6" spans="1:9" s="339" customFormat="1" ht="4.5" customHeight="1">
      <c r="A6" s="343"/>
      <c r="B6" s="342"/>
      <c r="C6" s="342"/>
      <c r="D6" s="341"/>
      <c r="E6" s="342"/>
      <c r="F6" s="342"/>
      <c r="G6" s="342"/>
      <c r="H6" s="341"/>
      <c r="I6" s="340"/>
    </row>
    <row r="7" spans="1:9" s="323" customFormat="1" ht="12.75" customHeight="1">
      <c r="A7" s="336" t="s">
        <v>17</v>
      </c>
      <c r="B7" s="360">
        <v>20248</v>
      </c>
      <c r="C7" s="360">
        <v>4445</v>
      </c>
      <c r="D7" s="359"/>
      <c r="E7" s="360">
        <v>-92</v>
      </c>
      <c r="F7" s="360">
        <v>-8</v>
      </c>
      <c r="G7" s="360">
        <v>-31</v>
      </c>
      <c r="H7" s="359"/>
      <c r="I7" s="357" t="s">
        <v>180</v>
      </c>
    </row>
    <row r="8" spans="1:9" s="323" customFormat="1" ht="12.75" customHeight="1">
      <c r="A8" s="336" t="s">
        <v>19</v>
      </c>
      <c r="B8" s="357">
        <v>6747</v>
      </c>
      <c r="C8" s="357">
        <v>636</v>
      </c>
      <c r="D8" s="356"/>
      <c r="E8" s="357">
        <v>-39</v>
      </c>
      <c r="F8" s="357">
        <v>-20</v>
      </c>
      <c r="G8" s="357">
        <v>-15</v>
      </c>
      <c r="H8" s="356"/>
      <c r="I8" s="357">
        <v>-1</v>
      </c>
    </row>
    <row r="9" spans="1:9" s="323" customFormat="1" ht="12.75" customHeight="1">
      <c r="A9" s="19" t="s">
        <v>7</v>
      </c>
      <c r="B9" s="357">
        <v>17344</v>
      </c>
      <c r="C9" s="357">
        <v>2704</v>
      </c>
      <c r="D9" s="356"/>
      <c r="E9" s="357">
        <v>-145</v>
      </c>
      <c r="F9" s="357">
        <v>-11</v>
      </c>
      <c r="G9" s="357">
        <v>-14</v>
      </c>
      <c r="H9" s="356"/>
      <c r="I9" s="357" t="s">
        <v>180</v>
      </c>
    </row>
    <row r="10" spans="1:9" s="323" customFormat="1" ht="12.75" customHeight="1">
      <c r="A10" s="19" t="s">
        <v>8</v>
      </c>
      <c r="B10" s="357">
        <v>9737</v>
      </c>
      <c r="C10" s="357">
        <v>1778</v>
      </c>
      <c r="D10" s="356"/>
      <c r="E10" s="357">
        <v>-44</v>
      </c>
      <c r="F10" s="357">
        <v>-3</v>
      </c>
      <c r="G10" s="357">
        <v>-9</v>
      </c>
      <c r="H10" s="356"/>
      <c r="I10" s="357">
        <v>-11</v>
      </c>
    </row>
    <row r="11" spans="1:9" s="323" customFormat="1" ht="12.75" customHeight="1">
      <c r="A11" s="19" t="s">
        <v>9</v>
      </c>
      <c r="B11" s="357">
        <v>14394</v>
      </c>
      <c r="C11" s="357">
        <v>2029</v>
      </c>
      <c r="D11" s="356"/>
      <c r="E11" s="357">
        <v>-63</v>
      </c>
      <c r="F11" s="357">
        <v>-13</v>
      </c>
      <c r="G11" s="357">
        <v>-15</v>
      </c>
      <c r="H11" s="356"/>
      <c r="I11" s="357">
        <v>-1</v>
      </c>
    </row>
    <row r="12" spans="1:9" s="323" customFormat="1" ht="12.75" customHeight="1">
      <c r="A12" s="19" t="s">
        <v>0</v>
      </c>
      <c r="B12" s="357">
        <v>10441</v>
      </c>
      <c r="C12" s="357">
        <v>1765</v>
      </c>
      <c r="D12" s="356"/>
      <c r="E12" s="357">
        <v>-93</v>
      </c>
      <c r="F12" s="357">
        <v>-15</v>
      </c>
      <c r="G12" s="357">
        <v>-16</v>
      </c>
      <c r="H12" s="356"/>
      <c r="I12" s="357" t="s">
        <v>180</v>
      </c>
    </row>
    <row r="13" spans="1:9" s="323" customFormat="1" ht="12.75" customHeight="1">
      <c r="A13" s="19" t="s">
        <v>18</v>
      </c>
      <c r="B13" s="357">
        <v>10810</v>
      </c>
      <c r="C13" s="357">
        <v>2144</v>
      </c>
      <c r="D13" s="356"/>
      <c r="E13" s="357">
        <v>-3</v>
      </c>
      <c r="F13" s="357">
        <v>-2</v>
      </c>
      <c r="G13" s="357">
        <v>12</v>
      </c>
      <c r="H13" s="356"/>
      <c r="I13" s="357" t="s">
        <v>180</v>
      </c>
    </row>
    <row r="14" spans="1:9" s="323" customFormat="1" ht="12.75" customHeight="1">
      <c r="A14" s="19" t="s">
        <v>194</v>
      </c>
      <c r="B14" s="357"/>
      <c r="C14" s="357">
        <v>-2037</v>
      </c>
      <c r="D14" s="356"/>
      <c r="E14" s="357">
        <v>-17</v>
      </c>
      <c r="F14" s="357">
        <v>-2</v>
      </c>
      <c r="G14" s="357" t="s">
        <v>180</v>
      </c>
      <c r="H14" s="356"/>
      <c r="I14" s="357">
        <v>-1</v>
      </c>
    </row>
    <row r="15" spans="1:9" s="326" customFormat="1" ht="12.75" customHeight="1">
      <c r="A15" s="331" t="s">
        <v>193</v>
      </c>
      <c r="B15" s="353">
        <f>SUM(B7:B14)</f>
        <v>89721</v>
      </c>
      <c r="C15" s="353">
        <f>SUM(C7:C14)</f>
        <v>13464</v>
      </c>
      <c r="D15" s="354"/>
      <c r="E15" s="353">
        <f>SUM(E7:E14)</f>
        <v>-496</v>
      </c>
      <c r="F15" s="353">
        <f>SUM(F7:F14)</f>
        <v>-74</v>
      </c>
      <c r="G15" s="353">
        <f>SUM(G7:G14)</f>
        <v>-88</v>
      </c>
      <c r="H15" s="354"/>
      <c r="I15" s="353">
        <f>SUM(I7:I14)</f>
        <v>-14</v>
      </c>
    </row>
    <row r="16" spans="1:9" s="323" customFormat="1" ht="12.75" customHeight="1">
      <c r="A16" s="352"/>
      <c r="B16" s="324"/>
      <c r="C16" s="324"/>
      <c r="D16" s="324"/>
      <c r="E16" s="435" t="s">
        <v>178</v>
      </c>
      <c r="F16" s="435"/>
      <c r="G16" s="435"/>
      <c r="H16" s="324"/>
      <c r="I16" s="324"/>
    </row>
    <row r="17" spans="1:9" s="323" customFormat="1" ht="12.75" customHeight="1">
      <c r="A17" s="352"/>
      <c r="B17" s="324"/>
      <c r="C17" s="324"/>
      <c r="D17" s="324"/>
      <c r="E17" s="324"/>
      <c r="F17" s="324"/>
      <c r="G17" s="324"/>
      <c r="H17" s="324"/>
      <c r="I17" s="324"/>
    </row>
    <row r="18" spans="1:9" s="332" customFormat="1" ht="12.75" customHeight="1">
      <c r="A18" s="351"/>
      <c r="B18" s="350"/>
      <c r="C18" s="350"/>
      <c r="D18" s="350"/>
      <c r="E18" s="350"/>
      <c r="F18" s="350"/>
      <c r="G18" s="350"/>
      <c r="H18" s="350"/>
      <c r="I18" s="350"/>
    </row>
    <row r="19" spans="1:9" s="332" customFormat="1" ht="27" customHeight="1">
      <c r="A19" s="349" t="s">
        <v>1</v>
      </c>
      <c r="B19" s="348"/>
      <c r="C19" s="348"/>
      <c r="D19" s="348"/>
      <c r="E19" s="348"/>
      <c r="F19" s="348"/>
      <c r="G19" s="348"/>
      <c r="H19" s="436" t="s">
        <v>224</v>
      </c>
      <c r="I19" s="436"/>
    </row>
    <row r="20" spans="1:9" s="339" customFormat="1" ht="80.25" customHeight="1">
      <c r="A20" s="347"/>
      <c r="B20" s="345" t="s">
        <v>46</v>
      </c>
      <c r="C20" s="345" t="s">
        <v>187</v>
      </c>
      <c r="D20" s="345"/>
      <c r="E20" s="345" t="s">
        <v>186</v>
      </c>
      <c r="F20" s="346" t="s">
        <v>185</v>
      </c>
      <c r="G20" s="346" t="s">
        <v>184</v>
      </c>
      <c r="H20" s="345"/>
      <c r="I20" s="344" t="s">
        <v>183</v>
      </c>
    </row>
    <row r="21" spans="1:9" s="339" customFormat="1" ht="4.5" customHeight="1">
      <c r="A21" s="343"/>
      <c r="B21" s="342"/>
      <c r="C21" s="342"/>
      <c r="D21" s="341"/>
      <c r="E21" s="342"/>
      <c r="F21" s="342"/>
      <c r="G21" s="342"/>
      <c r="H21" s="341"/>
      <c r="I21" s="340"/>
    </row>
    <row r="22" spans="1:9" s="323" customFormat="1" ht="12.75" customHeight="1">
      <c r="A22" s="336" t="s">
        <v>17</v>
      </c>
      <c r="B22" s="338">
        <v>20038</v>
      </c>
      <c r="C22" s="338">
        <v>4502</v>
      </c>
      <c r="D22" s="337"/>
      <c r="E22" s="338">
        <v>-101</v>
      </c>
      <c r="F22" s="338">
        <v>-8</v>
      </c>
      <c r="G22" s="338">
        <v>-35</v>
      </c>
      <c r="H22" s="337"/>
      <c r="I22" s="335" t="s">
        <v>180</v>
      </c>
    </row>
    <row r="23" spans="1:9" s="323" customFormat="1" ht="12.75" customHeight="1">
      <c r="A23" s="336" t="s">
        <v>195</v>
      </c>
      <c r="B23" s="335">
        <v>7178</v>
      </c>
      <c r="C23" s="335">
        <v>636</v>
      </c>
      <c r="D23" s="324"/>
      <c r="E23" s="335">
        <v>-41</v>
      </c>
      <c r="F23" s="335">
        <v>-20</v>
      </c>
      <c r="G23" s="335">
        <v>-16</v>
      </c>
      <c r="H23" s="324"/>
      <c r="I23" s="335">
        <v>-1</v>
      </c>
    </row>
    <row r="24" spans="1:9" s="323" customFormat="1" ht="12.75" customHeight="1">
      <c r="A24" s="19" t="s">
        <v>7</v>
      </c>
      <c r="B24" s="335">
        <v>18564</v>
      </c>
      <c r="C24" s="335">
        <v>2799</v>
      </c>
      <c r="D24" s="324"/>
      <c r="E24" s="335">
        <v>-148</v>
      </c>
      <c r="F24" s="335">
        <v>-12</v>
      </c>
      <c r="G24" s="335">
        <v>-15</v>
      </c>
      <c r="H24" s="324"/>
      <c r="I24" s="335" t="s">
        <v>180</v>
      </c>
    </row>
    <row r="25" spans="1:9" s="323" customFormat="1" ht="12.75" customHeight="1">
      <c r="A25" s="19" t="s">
        <v>8</v>
      </c>
      <c r="B25" s="335">
        <v>10726</v>
      </c>
      <c r="C25" s="335">
        <v>1958</v>
      </c>
      <c r="D25" s="324"/>
      <c r="E25" s="335">
        <v>-50</v>
      </c>
      <c r="F25" s="335">
        <v>-3</v>
      </c>
      <c r="G25" s="335">
        <v>-10</v>
      </c>
      <c r="H25" s="324"/>
      <c r="I25" s="335">
        <v>-11</v>
      </c>
    </row>
    <row r="26" spans="1:9" s="323" customFormat="1" ht="12.75" customHeight="1">
      <c r="A26" s="19" t="s">
        <v>9</v>
      </c>
      <c r="B26" s="335">
        <v>14432</v>
      </c>
      <c r="C26" s="335">
        <v>2041</v>
      </c>
      <c r="D26" s="324"/>
      <c r="E26" s="335">
        <v>-62</v>
      </c>
      <c r="F26" s="335">
        <v>-13</v>
      </c>
      <c r="G26" s="335">
        <v>-15</v>
      </c>
      <c r="H26" s="324"/>
      <c r="I26" s="335">
        <v>-1</v>
      </c>
    </row>
    <row r="27" spans="1:9" s="323" customFormat="1" ht="12.75" customHeight="1">
      <c r="A27" s="19" t="s">
        <v>0</v>
      </c>
      <c r="B27" s="335">
        <v>10438</v>
      </c>
      <c r="C27" s="335">
        <v>1782</v>
      </c>
      <c r="D27" s="324"/>
      <c r="E27" s="335">
        <v>-92</v>
      </c>
      <c r="F27" s="335">
        <v>-15</v>
      </c>
      <c r="G27" s="335">
        <v>-16</v>
      </c>
      <c r="H27" s="324"/>
      <c r="I27" s="335" t="s">
        <v>180</v>
      </c>
    </row>
    <row r="28" spans="1:9" s="323" customFormat="1" ht="12.75" customHeight="1">
      <c r="A28" s="19" t="s">
        <v>18</v>
      </c>
      <c r="B28" s="335">
        <v>10810</v>
      </c>
      <c r="C28" s="335">
        <v>2206</v>
      </c>
      <c r="D28" s="324"/>
      <c r="E28" s="335">
        <v>-4</v>
      </c>
      <c r="F28" s="335">
        <v>-2</v>
      </c>
      <c r="G28" s="335">
        <v>12</v>
      </c>
      <c r="H28" s="324"/>
      <c r="I28" s="335" t="s">
        <v>180</v>
      </c>
    </row>
    <row r="29" spans="1:9" s="323" customFormat="1" ht="12.75" customHeight="1">
      <c r="A29" s="19" t="s">
        <v>194</v>
      </c>
      <c r="B29" s="335"/>
      <c r="C29" s="335">
        <v>-1912</v>
      </c>
      <c r="D29" s="324"/>
      <c r="E29" s="335">
        <v>-17</v>
      </c>
      <c r="F29" s="335">
        <v>-2</v>
      </c>
      <c r="G29" s="335" t="s">
        <v>180</v>
      </c>
      <c r="H29" s="324"/>
      <c r="I29" s="335">
        <v>-1</v>
      </c>
    </row>
    <row r="30" spans="1:9" s="326" customFormat="1" ht="12.75" customHeight="1">
      <c r="A30" s="331" t="s">
        <v>193</v>
      </c>
      <c r="B30" s="329">
        <f>SUM(B22:B29)</f>
        <v>92186</v>
      </c>
      <c r="C30" s="329">
        <f>SUM(C22:C29)</f>
        <v>14012</v>
      </c>
      <c r="D30" s="330"/>
      <c r="E30" s="329">
        <f>SUM(E22:E29)</f>
        <v>-515</v>
      </c>
      <c r="F30" s="329">
        <f>SUM(F22:F29)</f>
        <v>-75</v>
      </c>
      <c r="G30" s="329">
        <f>SUM(G22:G29)</f>
        <v>-95</v>
      </c>
      <c r="H30" s="330"/>
      <c r="I30" s="329">
        <f>SUM(I22:I29)</f>
        <v>-14</v>
      </c>
    </row>
    <row r="31" spans="1:9" s="323" customFormat="1" ht="12.75" customHeight="1">
      <c r="A31" s="352"/>
      <c r="B31" s="324"/>
      <c r="C31" s="324"/>
      <c r="D31" s="324"/>
      <c r="E31" s="435" t="s">
        <v>178</v>
      </c>
      <c r="F31" s="435"/>
      <c r="G31" s="435"/>
      <c r="H31" s="324"/>
      <c r="I31" s="324"/>
    </row>
    <row r="32" spans="1:9" s="323" customFormat="1" ht="12.75" customHeight="1">
      <c r="A32" s="325"/>
      <c r="B32" s="324"/>
      <c r="C32" s="324"/>
      <c r="D32" s="324"/>
      <c r="E32" s="324"/>
      <c r="F32" s="324"/>
      <c r="G32" s="324"/>
      <c r="H32" s="324"/>
      <c r="I32" s="324"/>
    </row>
    <row r="33" spans="1:9" ht="12.75" customHeight="1">
      <c r="A33" s="431" t="s">
        <v>20</v>
      </c>
      <c r="B33" s="431"/>
      <c r="C33" s="431"/>
      <c r="D33" s="431"/>
      <c r="E33" s="431"/>
      <c r="F33" s="431"/>
      <c r="G33" s="431"/>
      <c r="H33" s="431"/>
      <c r="I33" s="431"/>
    </row>
    <row r="34" spans="1:9" ht="12.75" customHeight="1">
      <c r="A34" s="431" t="s">
        <v>192</v>
      </c>
      <c r="B34" s="431"/>
      <c r="C34" s="431"/>
      <c r="D34" s="431"/>
      <c r="E34" s="431"/>
      <c r="F34" s="431"/>
      <c r="G34" s="431"/>
      <c r="H34" s="431"/>
      <c r="I34" s="431"/>
    </row>
  </sheetData>
  <sheetProtection/>
  <mergeCells count="8">
    <mergeCell ref="A33:I33"/>
    <mergeCell ref="A34:I34"/>
    <mergeCell ref="A1:G1"/>
    <mergeCell ref="A3:I3"/>
    <mergeCell ref="H4:I4"/>
    <mergeCell ref="E16:G16"/>
    <mergeCell ref="H19:I19"/>
    <mergeCell ref="E31:G31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&amp;R&amp;K0070C0APPENDIX 4</oddHeader>
    <oddFooter>&amp;C&amp;"Arial Unicode MS,Normal"&amp;7&amp;K00-031Nestlé Group - 2012 restatements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36"/>
  <sheetViews>
    <sheetView showGridLines="0" zoomScalePageLayoutView="0" workbookViewId="0" topLeftCell="A1">
      <selection activeCell="A39" sqref="A39"/>
    </sheetView>
  </sheetViews>
  <sheetFormatPr defaultColWidth="11.421875" defaultRowHeight="12.75"/>
  <cols>
    <col min="1" max="1" width="61.7109375" style="36" customWidth="1"/>
    <col min="2" max="2" width="4.7109375" style="39" customWidth="1"/>
    <col min="3" max="3" width="14.7109375" style="38" customWidth="1"/>
    <col min="4" max="4" width="14.7109375" style="37" customWidth="1"/>
    <col min="5" max="16384" width="11.421875" style="36" customWidth="1"/>
  </cols>
  <sheetData>
    <row r="1" spans="1:4" s="89" customFormat="1" ht="65.25" customHeight="1">
      <c r="A1" s="423" t="s">
        <v>49</v>
      </c>
      <c r="B1" s="423"/>
      <c r="C1" s="423"/>
      <c r="D1" s="423"/>
    </row>
    <row r="2" spans="1:4" s="84" customFormat="1" ht="24" customHeight="1">
      <c r="A2" s="88" t="s">
        <v>1</v>
      </c>
      <c r="B2" s="87"/>
      <c r="C2" s="86" t="s">
        <v>48</v>
      </c>
      <c r="D2" s="85" t="s">
        <v>47</v>
      </c>
    </row>
    <row r="3" spans="1:4" s="79" customFormat="1" ht="12.75" customHeight="1">
      <c r="A3" s="83"/>
      <c r="B3" s="82"/>
      <c r="C3" s="81"/>
      <c r="D3" s="80"/>
    </row>
    <row r="4" spans="1:4" s="49" customFormat="1" ht="12.75" customHeight="1">
      <c r="A4" s="73" t="s">
        <v>46</v>
      </c>
      <c r="B4" s="72"/>
      <c r="C4" s="71">
        <v>42878</v>
      </c>
      <c r="D4" s="70">
        <v>44097</v>
      </c>
    </row>
    <row r="5" spans="1:4" s="40" customFormat="1" ht="12.75" customHeight="1">
      <c r="A5" s="78"/>
      <c r="B5" s="68"/>
      <c r="C5" s="67"/>
      <c r="D5" s="66"/>
    </row>
    <row r="6" spans="1:4" s="40" customFormat="1" ht="12.75" customHeight="1">
      <c r="A6" s="48" t="s">
        <v>45</v>
      </c>
      <c r="B6" s="47"/>
      <c r="C6" s="64">
        <v>103</v>
      </c>
      <c r="D6" s="63">
        <v>65</v>
      </c>
    </row>
    <row r="7" spans="1:4" s="40" customFormat="1" ht="12.75" customHeight="1">
      <c r="A7" s="48" t="s">
        <v>44</v>
      </c>
      <c r="B7" s="47"/>
      <c r="C7" s="64">
        <v>-22732</v>
      </c>
      <c r="D7" s="63">
        <v>-23178</v>
      </c>
    </row>
    <row r="8" spans="1:4" s="40" customFormat="1" ht="12.75" customHeight="1">
      <c r="A8" s="48" t="s">
        <v>43</v>
      </c>
      <c r="B8" s="47"/>
      <c r="C8" s="64">
        <v>-3885</v>
      </c>
      <c r="D8" s="63">
        <v>-3960</v>
      </c>
    </row>
    <row r="9" spans="1:4" s="40" customFormat="1" ht="12.75" customHeight="1">
      <c r="A9" s="48" t="s">
        <v>42</v>
      </c>
      <c r="B9" s="47"/>
      <c r="C9" s="64">
        <v>-9222</v>
      </c>
      <c r="D9" s="63">
        <v>-9573</v>
      </c>
    </row>
    <row r="10" spans="1:4" s="40" customFormat="1" ht="12.75" customHeight="1">
      <c r="A10" s="48" t="s">
        <v>41</v>
      </c>
      <c r="B10" s="47"/>
      <c r="C10" s="64">
        <v>-663</v>
      </c>
      <c r="D10" s="63">
        <v>-729</v>
      </c>
    </row>
    <row r="11" spans="1:4" s="40" customFormat="1" ht="12.75" customHeight="1">
      <c r="A11" s="48" t="s">
        <v>40</v>
      </c>
      <c r="B11" s="47"/>
      <c r="C11" s="64">
        <v>75</v>
      </c>
      <c r="D11" s="63">
        <v>75</v>
      </c>
    </row>
    <row r="12" spans="1:4" s="40" customFormat="1" ht="12.75" customHeight="1">
      <c r="A12" s="77" t="s">
        <v>39</v>
      </c>
      <c r="B12" s="76"/>
      <c r="C12" s="75">
        <v>-181</v>
      </c>
      <c r="D12" s="74">
        <v>-198</v>
      </c>
    </row>
    <row r="13" spans="1:4" s="49" customFormat="1" ht="12.75" customHeight="1">
      <c r="A13" s="73" t="s">
        <v>26</v>
      </c>
      <c r="B13" s="72"/>
      <c r="C13" s="71">
        <f>SUM(C4:C12)</f>
        <v>6373</v>
      </c>
      <c r="D13" s="70">
        <f>SUM(D4:D12)</f>
        <v>6599</v>
      </c>
    </row>
    <row r="14" spans="1:4" s="40" customFormat="1" ht="12.75" customHeight="1">
      <c r="A14" s="78"/>
      <c r="B14" s="68"/>
      <c r="C14" s="67"/>
      <c r="D14" s="66"/>
    </row>
    <row r="15" spans="1:4" s="40" customFormat="1" ht="12.75" customHeight="1">
      <c r="A15" s="48" t="s">
        <v>38</v>
      </c>
      <c r="B15" s="47"/>
      <c r="C15" s="64">
        <v>34</v>
      </c>
      <c r="D15" s="63">
        <v>34</v>
      </c>
    </row>
    <row r="16" spans="1:4" s="40" customFormat="1" ht="12.75" customHeight="1">
      <c r="A16" s="77" t="s">
        <v>37</v>
      </c>
      <c r="B16" s="76"/>
      <c r="C16" s="75">
        <v>-78</v>
      </c>
      <c r="D16" s="74">
        <v>-83</v>
      </c>
    </row>
    <row r="17" spans="1:4" s="49" customFormat="1" ht="12.75" customHeight="1">
      <c r="A17" s="73" t="s">
        <v>36</v>
      </c>
      <c r="B17" s="72"/>
      <c r="C17" s="71">
        <f>SUM(C13:C16)</f>
        <v>6329</v>
      </c>
      <c r="D17" s="70">
        <f>SUM(D13:D16)</f>
        <v>6550</v>
      </c>
    </row>
    <row r="18" spans="1:4" s="40" customFormat="1" ht="12.75" customHeight="1">
      <c r="A18" s="78"/>
      <c r="B18" s="68"/>
      <c r="C18" s="67"/>
      <c r="D18" s="66"/>
    </row>
    <row r="19" spans="1:4" s="40" customFormat="1" ht="12.75" customHeight="1">
      <c r="A19" s="48" t="s">
        <v>35</v>
      </c>
      <c r="B19" s="47"/>
      <c r="C19" s="64">
        <v>114</v>
      </c>
      <c r="D19" s="63">
        <v>95</v>
      </c>
    </row>
    <row r="20" spans="1:4" s="40" customFormat="1" ht="12.75" customHeight="1">
      <c r="A20" s="77" t="s">
        <v>34</v>
      </c>
      <c r="B20" s="76"/>
      <c r="C20" s="75">
        <v>-424</v>
      </c>
      <c r="D20" s="74">
        <v>-293</v>
      </c>
    </row>
    <row r="21" spans="1:4" s="49" customFormat="1" ht="12.75" customHeight="1">
      <c r="A21" s="73" t="s">
        <v>33</v>
      </c>
      <c r="B21" s="72"/>
      <c r="C21" s="71">
        <f>SUM(C17:C20)</f>
        <v>6019</v>
      </c>
      <c r="D21" s="70">
        <f>SUM(D17:D20)</f>
        <v>6352</v>
      </c>
    </row>
    <row r="22" spans="1:4" s="40" customFormat="1" ht="12.75" customHeight="1">
      <c r="A22" s="78"/>
      <c r="B22" s="68"/>
      <c r="C22" s="67"/>
      <c r="D22" s="66"/>
    </row>
    <row r="23" spans="1:4" s="40" customFormat="1" ht="12.75" customHeight="1">
      <c r="A23" s="48" t="s">
        <v>32</v>
      </c>
      <c r="B23" s="47"/>
      <c r="C23" s="64">
        <v>-1542</v>
      </c>
      <c r="D23" s="63">
        <v>-1629</v>
      </c>
    </row>
    <row r="24" spans="1:4" s="40" customFormat="1" ht="12.75" customHeight="1">
      <c r="A24" s="77" t="s">
        <v>31</v>
      </c>
      <c r="B24" s="76"/>
      <c r="C24" s="75">
        <v>665</v>
      </c>
      <c r="D24" s="74">
        <v>602</v>
      </c>
    </row>
    <row r="25" spans="1:4" s="49" customFormat="1" ht="12.75" customHeight="1">
      <c r="A25" s="73" t="s">
        <v>30</v>
      </c>
      <c r="B25" s="72"/>
      <c r="C25" s="71">
        <f>SUM(C21:C24)</f>
        <v>5142</v>
      </c>
      <c r="D25" s="70">
        <f>SUM(D21:D24)</f>
        <v>5325</v>
      </c>
    </row>
    <row r="26" spans="1:4" s="40" customFormat="1" ht="12.75" customHeight="1">
      <c r="A26" s="69" t="s">
        <v>29</v>
      </c>
      <c r="B26" s="68"/>
      <c r="C26" s="67">
        <v>205</v>
      </c>
      <c r="D26" s="66">
        <v>205</v>
      </c>
    </row>
    <row r="27" spans="1:4" s="40" customFormat="1" ht="12.75">
      <c r="A27" s="65" t="s">
        <v>28</v>
      </c>
      <c r="B27" s="47"/>
      <c r="C27" s="64">
        <f>+C25-C26</f>
        <v>4937</v>
      </c>
      <c r="D27" s="63">
        <v>5120</v>
      </c>
    </row>
    <row r="28" spans="1:4" s="40" customFormat="1" ht="12.75" customHeight="1">
      <c r="A28" s="55"/>
      <c r="B28" s="47"/>
      <c r="C28" s="62"/>
      <c r="D28" s="61"/>
    </row>
    <row r="29" spans="1:4" s="49" customFormat="1" ht="12.75" customHeight="1">
      <c r="A29" s="52" t="s">
        <v>27</v>
      </c>
      <c r="B29" s="47"/>
      <c r="C29" s="60"/>
      <c r="D29" s="59"/>
    </row>
    <row r="30" spans="1:4" s="40" customFormat="1" ht="12.75" customHeight="1">
      <c r="A30" s="48" t="s">
        <v>26</v>
      </c>
      <c r="B30" s="47"/>
      <c r="C30" s="57">
        <v>0.149</v>
      </c>
      <c r="D30" s="56">
        <v>0.15</v>
      </c>
    </row>
    <row r="31" spans="1:4" s="40" customFormat="1" ht="12.75">
      <c r="A31" s="58" t="s">
        <v>25</v>
      </c>
      <c r="B31" s="47"/>
      <c r="C31" s="57">
        <v>0.115</v>
      </c>
      <c r="D31" s="56">
        <v>0.116</v>
      </c>
    </row>
    <row r="32" spans="1:4" s="40" customFormat="1" ht="12.75" customHeight="1">
      <c r="A32" s="55"/>
      <c r="B32" s="47"/>
      <c r="C32" s="54"/>
      <c r="D32" s="53"/>
    </row>
    <row r="33" spans="1:4" s="49" customFormat="1" ht="12.75" customHeight="1">
      <c r="A33" s="52" t="s">
        <v>24</v>
      </c>
      <c r="B33" s="47"/>
      <c r="C33" s="51"/>
      <c r="D33" s="50"/>
    </row>
    <row r="34" spans="1:4" s="40" customFormat="1" ht="12.75" customHeight="1">
      <c r="A34" s="48" t="s">
        <v>23</v>
      </c>
      <c r="B34" s="47"/>
      <c r="C34" s="46">
        <v>1.55</v>
      </c>
      <c r="D34" s="45">
        <v>1.61</v>
      </c>
    </row>
    <row r="35" spans="1:4" s="40" customFormat="1" ht="12.75" customHeight="1">
      <c r="A35" s="48" t="s">
        <v>22</v>
      </c>
      <c r="B35" s="47"/>
      <c r="C35" s="46">
        <v>1.54</v>
      </c>
      <c r="D35" s="45">
        <v>1.6</v>
      </c>
    </row>
    <row r="36" spans="1:4" s="40" customFormat="1" ht="12.75" customHeight="1">
      <c r="A36" s="44"/>
      <c r="B36" s="43"/>
      <c r="C36" s="42"/>
      <c r="D36" s="41"/>
    </row>
  </sheetData>
  <sheetProtection/>
  <mergeCells count="1">
    <mergeCell ref="A1:D1"/>
  </mergeCells>
  <printOptions horizontalCentered="1"/>
  <pageMargins left="0.3937007874015748" right="0.3937007874015748" top="0.5905511811023623" bottom="0.984251968503937" header="0.5118110236220472" footer="0.5118110236220472"/>
  <pageSetup cellComments="asDisplayed" fitToHeight="0" horizontalDpi="600" verticalDpi="600" orientation="portrait" paperSize="9" scale="92" r:id="rId1"/>
  <headerFooter alignWithMargins="0">
    <oddHeader>&amp;R&amp;K0070C0APPENDIX 2</oddHeader>
    <oddFooter>&amp;C&amp;"Arial Unicode MS,Normal"&amp;7&amp;K00-031Nestlé Group - 2012 restatements (unaudited)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20"/>
  <sheetViews>
    <sheetView showGridLines="0" zoomScale="130" zoomScaleNormal="130" zoomScalePageLayoutView="0" workbookViewId="0" topLeftCell="A1">
      <selection activeCell="A39" sqref="A39"/>
    </sheetView>
  </sheetViews>
  <sheetFormatPr defaultColWidth="11.421875" defaultRowHeight="12.75"/>
  <cols>
    <col min="1" max="1" width="65.7109375" style="90" customWidth="1"/>
    <col min="2" max="3" width="14.7109375" style="90" customWidth="1"/>
    <col min="4" max="16384" width="11.421875" style="90" customWidth="1"/>
  </cols>
  <sheetData>
    <row r="1" spans="1:6" s="110" customFormat="1" ht="65.25" customHeight="1">
      <c r="A1" s="112" t="s">
        <v>63</v>
      </c>
      <c r="B1" s="111"/>
      <c r="C1" s="111"/>
      <c r="D1" s="111"/>
      <c r="E1" s="111"/>
      <c r="F1" s="111"/>
    </row>
    <row r="2" spans="1:3" s="106" customFormat="1" ht="25.5">
      <c r="A2" s="109" t="s">
        <v>1</v>
      </c>
      <c r="B2" s="108" t="s">
        <v>48</v>
      </c>
      <c r="C2" s="107" t="s">
        <v>47</v>
      </c>
    </row>
    <row r="3" spans="2:3" s="91" customFormat="1" ht="12.75" customHeight="1">
      <c r="B3" s="103"/>
      <c r="C3" s="102"/>
    </row>
    <row r="4" spans="1:3" s="98" customFormat="1" ht="12.75" customHeight="1">
      <c r="A4" s="101" t="s">
        <v>62</v>
      </c>
      <c r="B4" s="100">
        <v>5142</v>
      </c>
      <c r="C4" s="99">
        <v>5325</v>
      </c>
    </row>
    <row r="5" spans="1:3" s="91" customFormat="1" ht="12.75" customHeight="1">
      <c r="A5" s="95"/>
      <c r="B5" s="96"/>
      <c r="C5" s="95"/>
    </row>
    <row r="6" spans="1:3" s="91" customFormat="1" ht="12.75" customHeight="1">
      <c r="A6" s="92" t="s">
        <v>61</v>
      </c>
      <c r="B6" s="93">
        <v>223</v>
      </c>
      <c r="C6" s="92">
        <v>224</v>
      </c>
    </row>
    <row r="7" spans="1:3" s="91" customFormat="1" ht="12.75" customHeight="1">
      <c r="A7" s="92" t="s">
        <v>60</v>
      </c>
      <c r="B7" s="93"/>
      <c r="C7" s="92"/>
    </row>
    <row r="8" spans="1:3" s="91" customFormat="1" ht="12.75" customHeight="1">
      <c r="A8" s="92" t="s">
        <v>59</v>
      </c>
      <c r="B8" s="93">
        <v>96</v>
      </c>
      <c r="C8" s="92">
        <v>96</v>
      </c>
    </row>
    <row r="9" spans="1:3" s="91" customFormat="1" ht="12.75" customHeight="1">
      <c r="A9" s="92" t="s">
        <v>58</v>
      </c>
      <c r="B9" s="93">
        <v>12</v>
      </c>
      <c r="C9" s="92">
        <v>12</v>
      </c>
    </row>
    <row r="10" spans="1:3" s="91" customFormat="1" ht="12.75" customHeight="1">
      <c r="A10" s="92" t="s">
        <v>57</v>
      </c>
      <c r="B10" s="93"/>
      <c r="C10" s="92"/>
    </row>
    <row r="11" spans="1:3" s="91" customFormat="1" ht="12.75" customHeight="1">
      <c r="A11" s="92" t="s">
        <v>56</v>
      </c>
      <c r="B11" s="93">
        <v>39</v>
      </c>
      <c r="C11" s="92">
        <v>45</v>
      </c>
    </row>
    <row r="12" spans="1:3" s="91" customFormat="1" ht="12.75" customHeight="1">
      <c r="A12" s="92" t="s">
        <v>55</v>
      </c>
      <c r="B12" s="93">
        <v>63</v>
      </c>
      <c r="C12" s="92">
        <v>62</v>
      </c>
    </row>
    <row r="13" spans="1:3" s="91" customFormat="1" ht="12.75" customHeight="1">
      <c r="A13" s="92" t="s">
        <v>54</v>
      </c>
      <c r="B13" s="93">
        <v>-1266</v>
      </c>
      <c r="C13" s="92">
        <v>-1524</v>
      </c>
    </row>
    <row r="14" spans="1:3" s="91" customFormat="1" ht="12.75" customHeight="1">
      <c r="A14" s="92" t="s">
        <v>53</v>
      </c>
      <c r="B14" s="93">
        <v>160</v>
      </c>
      <c r="C14" s="92">
        <v>155</v>
      </c>
    </row>
    <row r="15" spans="1:3" s="91" customFormat="1" ht="12.75" customHeight="1">
      <c r="A15" s="104" t="s">
        <v>32</v>
      </c>
      <c r="B15" s="105">
        <v>334</v>
      </c>
      <c r="C15" s="104">
        <v>407</v>
      </c>
    </row>
    <row r="16" spans="1:3" s="98" customFormat="1" ht="12.75" customHeight="1">
      <c r="A16" s="101" t="s">
        <v>52</v>
      </c>
      <c r="B16" s="100">
        <f>SUM(B6:B15)</f>
        <v>-339</v>
      </c>
      <c r="C16" s="99">
        <f>SUM(C6:C15)</f>
        <v>-523</v>
      </c>
    </row>
    <row r="17" spans="1:3" s="91" customFormat="1" ht="12.75" customHeight="1">
      <c r="A17" s="102"/>
      <c r="B17" s="103"/>
      <c r="C17" s="102"/>
    </row>
    <row r="18" spans="1:3" s="98" customFormat="1" ht="12.75" customHeight="1">
      <c r="A18" s="101" t="s">
        <v>51</v>
      </c>
      <c r="B18" s="100">
        <f>SUM(B4,B16)</f>
        <v>4803</v>
      </c>
      <c r="C18" s="99">
        <f>SUM(C4,C16)</f>
        <v>4802</v>
      </c>
    </row>
    <row r="19" spans="1:3" s="91" customFormat="1" ht="12.75" customHeight="1">
      <c r="A19" s="97" t="s">
        <v>29</v>
      </c>
      <c r="B19" s="96">
        <v>179</v>
      </c>
      <c r="C19" s="95">
        <v>179</v>
      </c>
    </row>
    <row r="20" spans="1:3" s="91" customFormat="1" ht="12.75" customHeight="1">
      <c r="A20" s="94" t="s">
        <v>50</v>
      </c>
      <c r="B20" s="93">
        <f>B18-B19</f>
        <v>4624</v>
      </c>
      <c r="C20" s="92">
        <f>C18-C19</f>
        <v>4623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2</oddHeader>
    <oddFooter>&amp;C&amp;"Arial Unicode MS,Normal"&amp;7&amp;K00-031Nestlé Group - 2012 restatements (unaudited)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33"/>
  <sheetViews>
    <sheetView showGridLines="0" zoomScalePageLayoutView="0" workbookViewId="0" topLeftCell="A1">
      <selection activeCell="A39" sqref="A39"/>
    </sheetView>
  </sheetViews>
  <sheetFormatPr defaultColWidth="11.421875" defaultRowHeight="12.75"/>
  <cols>
    <col min="1" max="1" width="46.7109375" style="113" customWidth="1"/>
    <col min="2" max="2" width="4.7109375" style="117" customWidth="1"/>
    <col min="3" max="3" width="13.7109375" style="117" customWidth="1"/>
    <col min="4" max="4" width="13.7109375" style="116" customWidth="1"/>
    <col min="5" max="6" width="13.7109375" style="115" customWidth="1"/>
    <col min="7" max="7" width="11.421875" style="114" customWidth="1"/>
    <col min="8" max="16384" width="11.421875" style="113" customWidth="1"/>
  </cols>
  <sheetData>
    <row r="1" spans="1:13" s="120" customFormat="1" ht="70.5" customHeight="1">
      <c r="A1" s="424" t="s">
        <v>87</v>
      </c>
      <c r="B1" s="424"/>
      <c r="C1" s="424"/>
      <c r="D1" s="424"/>
      <c r="E1" s="175"/>
      <c r="F1" s="175"/>
      <c r="H1" s="174"/>
      <c r="I1" s="173"/>
      <c r="J1" s="173"/>
      <c r="K1" s="172"/>
      <c r="L1" s="172"/>
      <c r="M1" s="171"/>
    </row>
    <row r="2" spans="1:7" s="165" customFormat="1" ht="27.75" customHeight="1">
      <c r="A2" s="170" t="s">
        <v>1</v>
      </c>
      <c r="B2" s="169"/>
      <c r="C2" s="86" t="s">
        <v>86</v>
      </c>
      <c r="D2" s="85" t="s">
        <v>85</v>
      </c>
      <c r="E2" s="168"/>
      <c r="F2" s="168"/>
      <c r="G2" s="121"/>
    </row>
    <row r="3" spans="1:7" s="165" customFormat="1" ht="12.75" customHeight="1">
      <c r="A3" s="167"/>
      <c r="B3" s="166"/>
      <c r="C3" s="162"/>
      <c r="D3" s="161"/>
      <c r="E3" s="160"/>
      <c r="F3" s="160"/>
      <c r="G3" s="121"/>
    </row>
    <row r="4" spans="1:7" s="135" customFormat="1" ht="12.75" customHeight="1">
      <c r="A4" s="164" t="s">
        <v>84</v>
      </c>
      <c r="B4" s="150"/>
      <c r="C4" s="162"/>
      <c r="D4" s="161"/>
      <c r="E4" s="160"/>
      <c r="F4" s="160"/>
      <c r="G4" s="121"/>
    </row>
    <row r="5" spans="1:7" s="135" customFormat="1" ht="12.75" customHeight="1">
      <c r="A5" s="163"/>
      <c r="B5" s="150"/>
      <c r="C5" s="162"/>
      <c r="D5" s="161"/>
      <c r="E5" s="160"/>
      <c r="F5" s="160"/>
      <c r="G5" s="121"/>
    </row>
    <row r="6" spans="1:7" s="135" customFormat="1" ht="12.75" customHeight="1">
      <c r="A6" s="151" t="s">
        <v>83</v>
      </c>
      <c r="B6" s="150"/>
      <c r="C6" s="162"/>
      <c r="D6" s="161"/>
      <c r="E6" s="160"/>
      <c r="F6" s="160"/>
      <c r="G6" s="121"/>
    </row>
    <row r="7" spans="1:7" s="135" customFormat="1" ht="12.75" customHeight="1">
      <c r="A7" s="147" t="s">
        <v>82</v>
      </c>
      <c r="B7" s="159"/>
      <c r="C7" s="149">
        <v>4814</v>
      </c>
      <c r="D7" s="148">
        <v>4983</v>
      </c>
      <c r="E7" s="139"/>
      <c r="F7" s="139"/>
      <c r="G7" s="121"/>
    </row>
    <row r="8" spans="1:7" s="135" customFormat="1" ht="12.75" customHeight="1">
      <c r="A8" s="147" t="s">
        <v>81</v>
      </c>
      <c r="B8" s="146"/>
      <c r="C8" s="149">
        <v>4807</v>
      </c>
      <c r="D8" s="148">
        <v>4838</v>
      </c>
      <c r="E8" s="139"/>
      <c r="F8" s="139"/>
      <c r="G8" s="121"/>
    </row>
    <row r="9" spans="1:7" s="135" customFormat="1" ht="12.75" customHeight="1">
      <c r="A9" s="147" t="s">
        <v>80</v>
      </c>
      <c r="B9" s="146"/>
      <c r="C9" s="149">
        <v>9605</v>
      </c>
      <c r="D9" s="148">
        <v>9784</v>
      </c>
      <c r="E9" s="139"/>
      <c r="F9" s="139"/>
      <c r="G9" s="121"/>
    </row>
    <row r="10" spans="1:7" s="135" customFormat="1" ht="12.75" customHeight="1">
      <c r="A10" s="147" t="s">
        <v>79</v>
      </c>
      <c r="B10" s="158"/>
      <c r="C10" s="149">
        <v>12859</v>
      </c>
      <c r="D10" s="148">
        <v>13333</v>
      </c>
      <c r="E10" s="139"/>
      <c r="F10" s="139"/>
      <c r="G10" s="121"/>
    </row>
    <row r="11" spans="1:7" s="135" customFormat="1" ht="12.75" customHeight="1">
      <c r="A11" s="147" t="s">
        <v>78</v>
      </c>
      <c r="B11" s="146"/>
      <c r="C11" s="149">
        <v>1080</v>
      </c>
      <c r="D11" s="148">
        <v>1103</v>
      </c>
      <c r="E11" s="122"/>
      <c r="F11" s="139"/>
      <c r="G11" s="121"/>
    </row>
    <row r="12" spans="1:7" s="135" customFormat="1" ht="12.75" customHeight="1">
      <c r="A12" s="147" t="s">
        <v>77</v>
      </c>
      <c r="B12" s="146"/>
      <c r="C12" s="145">
        <v>887</v>
      </c>
      <c r="D12" s="148">
        <v>892</v>
      </c>
      <c r="E12" s="139"/>
      <c r="F12" s="139"/>
      <c r="G12" s="121"/>
    </row>
    <row r="13" spans="1:7" s="135" customFormat="1" ht="12.75" customHeight="1">
      <c r="A13" s="147" t="s">
        <v>67</v>
      </c>
      <c r="B13" s="146"/>
      <c r="C13" s="149">
        <v>886</v>
      </c>
      <c r="D13" s="144">
        <v>932</v>
      </c>
      <c r="E13" s="139"/>
      <c r="F13" s="122"/>
      <c r="G13" s="121"/>
    </row>
    <row r="14" spans="1:7" s="135" customFormat="1" ht="12.75" customHeight="1">
      <c r="A14" s="143" t="s">
        <v>76</v>
      </c>
      <c r="B14" s="142"/>
      <c r="C14" s="157">
        <v>12</v>
      </c>
      <c r="D14" s="156">
        <v>12</v>
      </c>
      <c r="E14" s="122"/>
      <c r="F14" s="122"/>
      <c r="G14" s="121"/>
    </row>
    <row r="15" spans="1:7" s="128" customFormat="1" ht="12.75" customHeight="1">
      <c r="A15" s="134" t="s">
        <v>75</v>
      </c>
      <c r="B15" s="133"/>
      <c r="C15" s="132">
        <f>SUM(C7:C14)</f>
        <v>34950</v>
      </c>
      <c r="D15" s="131">
        <f>SUM(D7:D14)</f>
        <v>35877</v>
      </c>
      <c r="E15" s="130"/>
      <c r="F15" s="130"/>
      <c r="G15" s="129"/>
    </row>
    <row r="16" spans="1:7" s="135" customFormat="1" ht="12.75" customHeight="1">
      <c r="A16" s="155"/>
      <c r="B16" s="154"/>
      <c r="C16" s="153"/>
      <c r="D16" s="152"/>
      <c r="E16" s="122"/>
      <c r="F16" s="122"/>
      <c r="G16" s="121"/>
    </row>
    <row r="17" spans="1:7" s="135" customFormat="1" ht="12.75" customHeight="1">
      <c r="A17" s="151" t="s">
        <v>74</v>
      </c>
      <c r="B17" s="150"/>
      <c r="C17" s="145"/>
      <c r="D17" s="144"/>
      <c r="E17" s="122"/>
      <c r="F17" s="122"/>
      <c r="G17" s="121"/>
    </row>
    <row r="18" spans="1:7" s="135" customFormat="1" ht="12.75" customHeight="1">
      <c r="A18" s="147" t="s">
        <v>73</v>
      </c>
      <c r="B18" s="146"/>
      <c r="C18" s="149">
        <v>23898</v>
      </c>
      <c r="D18" s="148">
        <v>24421</v>
      </c>
      <c r="E18" s="139"/>
      <c r="F18" s="139"/>
      <c r="G18" s="121"/>
    </row>
    <row r="19" spans="1:7" s="135" customFormat="1" ht="12.75" customHeight="1">
      <c r="A19" s="147" t="s">
        <v>72</v>
      </c>
      <c r="B19" s="146"/>
      <c r="C19" s="149">
        <v>28926</v>
      </c>
      <c r="D19" s="148">
        <v>29326</v>
      </c>
      <c r="E19" s="139"/>
      <c r="F19" s="139"/>
      <c r="G19" s="121"/>
    </row>
    <row r="20" spans="1:7" s="135" customFormat="1" ht="12.75" customHeight="1">
      <c r="A20" s="147" t="s">
        <v>71</v>
      </c>
      <c r="B20" s="146"/>
      <c r="C20" s="149">
        <v>8793</v>
      </c>
      <c r="D20" s="148">
        <v>9355</v>
      </c>
      <c r="E20" s="139"/>
      <c r="F20" s="139"/>
      <c r="G20" s="121"/>
    </row>
    <row r="21" spans="1:7" s="135" customFormat="1" ht="12.75" customHeight="1">
      <c r="A21" s="147" t="s">
        <v>70</v>
      </c>
      <c r="B21" s="146"/>
      <c r="C21" s="149">
        <v>10686</v>
      </c>
      <c r="D21" s="148">
        <v>8882</v>
      </c>
      <c r="E21" s="139"/>
      <c r="F21" s="139"/>
      <c r="G21" s="121"/>
    </row>
    <row r="22" spans="1:7" s="135" customFormat="1" ht="12.75" customHeight="1">
      <c r="A22" s="147" t="s">
        <v>69</v>
      </c>
      <c r="B22" s="146"/>
      <c r="C22" s="149">
        <v>5268</v>
      </c>
      <c r="D22" s="148">
        <v>5273</v>
      </c>
      <c r="E22" s="139"/>
      <c r="F22" s="139"/>
      <c r="G22" s="121"/>
    </row>
    <row r="23" spans="1:7" s="135" customFormat="1" ht="12.75" customHeight="1">
      <c r="A23" s="147" t="s">
        <v>68</v>
      </c>
      <c r="B23" s="146"/>
      <c r="C23" s="145">
        <v>114</v>
      </c>
      <c r="D23" s="144">
        <v>115</v>
      </c>
      <c r="E23" s="122"/>
      <c r="F23" s="122"/>
      <c r="G23" s="121"/>
    </row>
    <row r="24" spans="1:7" s="135" customFormat="1" ht="12.75" customHeight="1">
      <c r="A24" s="147" t="s">
        <v>67</v>
      </c>
      <c r="B24" s="146"/>
      <c r="C24" s="145">
        <v>36</v>
      </c>
      <c r="D24" s="144">
        <v>36</v>
      </c>
      <c r="E24" s="122"/>
      <c r="F24" s="122"/>
      <c r="G24" s="121"/>
    </row>
    <row r="25" spans="1:7" s="135" customFormat="1" ht="12.75" customHeight="1">
      <c r="A25" s="143" t="s">
        <v>66</v>
      </c>
      <c r="B25" s="142"/>
      <c r="C25" s="141">
        <v>2860</v>
      </c>
      <c r="D25" s="140">
        <v>2920</v>
      </c>
      <c r="E25" s="139"/>
      <c r="F25" s="139"/>
      <c r="G25" s="121"/>
    </row>
    <row r="26" spans="1:7" s="128" customFormat="1" ht="12.75" customHeight="1">
      <c r="A26" s="134" t="s">
        <v>65</v>
      </c>
      <c r="B26" s="133"/>
      <c r="C26" s="132">
        <f>SUM(C18:C25)</f>
        <v>80581</v>
      </c>
      <c r="D26" s="131">
        <f>SUM(D18:D25)</f>
        <v>80328</v>
      </c>
      <c r="E26" s="130"/>
      <c r="F26" s="130"/>
      <c r="G26" s="129"/>
    </row>
    <row r="27" spans="1:7" s="135" customFormat="1" ht="12.75" customHeight="1">
      <c r="A27" s="138"/>
      <c r="B27" s="137"/>
      <c r="C27" s="123"/>
      <c r="D27" s="136"/>
      <c r="E27" s="122"/>
      <c r="F27" s="122"/>
      <c r="G27" s="121"/>
    </row>
    <row r="28" spans="1:7" s="128" customFormat="1" ht="12.75" customHeight="1">
      <c r="A28" s="134" t="s">
        <v>64</v>
      </c>
      <c r="B28" s="133"/>
      <c r="C28" s="132">
        <f>SUM(C15,C26)</f>
        <v>115531</v>
      </c>
      <c r="D28" s="131">
        <f>SUM(D15,D26)</f>
        <v>116205</v>
      </c>
      <c r="E28" s="130"/>
      <c r="F28" s="130"/>
      <c r="G28" s="129"/>
    </row>
    <row r="29" spans="1:7" s="125" customFormat="1" ht="12.75" customHeight="1">
      <c r="A29" s="127"/>
      <c r="B29" s="126"/>
      <c r="C29" s="126"/>
      <c r="D29" s="123"/>
      <c r="E29" s="122"/>
      <c r="F29" s="122"/>
      <c r="G29" s="121"/>
    </row>
    <row r="30" spans="2:7" s="120" customFormat="1" ht="15">
      <c r="B30" s="124"/>
      <c r="C30" s="124"/>
      <c r="D30" s="123"/>
      <c r="E30" s="122"/>
      <c r="F30" s="122"/>
      <c r="G30" s="121"/>
    </row>
    <row r="31" spans="2:7" s="120" customFormat="1" ht="15">
      <c r="B31" s="124"/>
      <c r="C31" s="124"/>
      <c r="D31" s="123"/>
      <c r="E31" s="122"/>
      <c r="F31" s="122"/>
      <c r="G31" s="121"/>
    </row>
    <row r="32" spans="4:6" ht="15">
      <c r="D32" s="119"/>
      <c r="E32" s="118"/>
      <c r="F32" s="118"/>
    </row>
    <row r="33" spans="4:6" s="113" customFormat="1" ht="12.75">
      <c r="D33" s="119"/>
      <c r="E33" s="118"/>
      <c r="F33" s="118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2</oddHeader>
    <oddFooter>&amp;C&amp;"Arial Unicode MS,Normal"&amp;7&amp;K00-031Nestlé Group - 2012 restatements (unaudited)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5"/>
  <sheetViews>
    <sheetView showGridLines="0" zoomScalePageLayoutView="0" workbookViewId="0" topLeftCell="A1">
      <selection activeCell="A39" sqref="A39"/>
    </sheetView>
  </sheetViews>
  <sheetFormatPr defaultColWidth="11.421875" defaultRowHeight="12.75"/>
  <cols>
    <col min="1" max="1" width="46.7109375" style="179" customWidth="1"/>
    <col min="2" max="2" width="4.7109375" style="178" customWidth="1"/>
    <col min="3" max="4" width="13.7109375" style="177" customWidth="1"/>
    <col min="5" max="16384" width="11.421875" style="176" customWidth="1"/>
  </cols>
  <sheetData>
    <row r="1" spans="1:11" s="120" customFormat="1" ht="70.5" customHeight="1">
      <c r="A1" s="425" t="s">
        <v>112</v>
      </c>
      <c r="B1" s="426"/>
      <c r="C1" s="426"/>
      <c r="D1" s="426"/>
      <c r="F1" s="174"/>
      <c r="G1" s="173"/>
      <c r="H1" s="173"/>
      <c r="I1" s="172"/>
      <c r="J1" s="172"/>
      <c r="K1" s="171"/>
    </row>
    <row r="2" spans="1:4" s="220" customFormat="1" ht="25.5" customHeight="1">
      <c r="A2" s="170" t="s">
        <v>1</v>
      </c>
      <c r="B2" s="221"/>
      <c r="C2" s="86" t="s">
        <v>86</v>
      </c>
      <c r="D2" s="85" t="s">
        <v>85</v>
      </c>
    </row>
    <row r="3" spans="1:4" ht="12.75" customHeight="1">
      <c r="A3" s="209"/>
      <c r="B3" s="217"/>
      <c r="C3" s="216"/>
      <c r="D3" s="216"/>
    </row>
    <row r="4" spans="1:4" s="135" customFormat="1" ht="12.75" customHeight="1">
      <c r="A4" s="164" t="s">
        <v>111</v>
      </c>
      <c r="B4" s="219"/>
      <c r="C4" s="218"/>
      <c r="D4" s="218"/>
    </row>
    <row r="5" spans="1:4" ht="12.75" customHeight="1">
      <c r="A5" s="209"/>
      <c r="B5" s="217"/>
      <c r="C5" s="216"/>
      <c r="D5" s="216"/>
    </row>
    <row r="6" spans="1:4" ht="12.75" customHeight="1">
      <c r="A6" s="209" t="s">
        <v>110</v>
      </c>
      <c r="B6" s="217"/>
      <c r="C6" s="216"/>
      <c r="D6" s="216"/>
    </row>
    <row r="7" spans="1:4" ht="12.75" customHeight="1">
      <c r="A7" s="202" t="s">
        <v>103</v>
      </c>
      <c r="B7" s="201"/>
      <c r="C7" s="200">
        <v>17659</v>
      </c>
      <c r="D7" s="199">
        <v>17864</v>
      </c>
    </row>
    <row r="8" spans="1:4" ht="12.75" customHeight="1">
      <c r="A8" s="202" t="s">
        <v>109</v>
      </c>
      <c r="B8" s="201"/>
      <c r="C8" s="200">
        <v>12755</v>
      </c>
      <c r="D8" s="199">
        <v>12794</v>
      </c>
    </row>
    <row r="9" spans="1:4" ht="12.75" customHeight="1">
      <c r="A9" s="215" t="s">
        <v>108</v>
      </c>
      <c r="B9" s="201"/>
      <c r="C9" s="200">
        <v>2644</v>
      </c>
      <c r="D9" s="199">
        <v>2785</v>
      </c>
    </row>
    <row r="10" spans="1:4" ht="12.75" customHeight="1">
      <c r="A10" s="202" t="s">
        <v>101</v>
      </c>
      <c r="B10" s="201"/>
      <c r="C10" s="200">
        <v>478</v>
      </c>
      <c r="D10" s="199">
        <v>478</v>
      </c>
    </row>
    <row r="11" spans="1:4" ht="12.75" customHeight="1">
      <c r="A11" s="202" t="s">
        <v>107</v>
      </c>
      <c r="B11" s="214"/>
      <c r="C11" s="200">
        <v>550</v>
      </c>
      <c r="D11" s="199">
        <v>558</v>
      </c>
    </row>
    <row r="12" spans="1:4" ht="12.75" customHeight="1">
      <c r="A12" s="202" t="s">
        <v>106</v>
      </c>
      <c r="B12" s="201"/>
      <c r="C12" s="200">
        <v>1423</v>
      </c>
      <c r="D12" s="199">
        <v>1449</v>
      </c>
    </row>
    <row r="13" spans="1:4" s="184" customFormat="1" ht="12.75" customHeight="1">
      <c r="A13" s="188" t="s">
        <v>105</v>
      </c>
      <c r="B13" s="187"/>
      <c r="C13" s="186">
        <f>SUM(C7:C12)</f>
        <v>35509</v>
      </c>
      <c r="D13" s="185">
        <f>SUM(D7:D12)</f>
        <v>35928</v>
      </c>
    </row>
    <row r="14" spans="1:4" ht="12.75" customHeight="1">
      <c r="A14" s="213"/>
      <c r="B14" s="212"/>
      <c r="C14" s="211"/>
      <c r="D14" s="210"/>
    </row>
    <row r="15" spans="1:4" ht="12.75" customHeight="1">
      <c r="A15" s="209" t="s">
        <v>104</v>
      </c>
      <c r="B15" s="201"/>
      <c r="C15" s="200"/>
      <c r="D15" s="199"/>
    </row>
    <row r="16" spans="1:4" ht="12.75" customHeight="1">
      <c r="A16" s="202" t="s">
        <v>103</v>
      </c>
      <c r="B16" s="201"/>
      <c r="C16" s="200">
        <v>6926</v>
      </c>
      <c r="D16" s="199">
        <v>6970</v>
      </c>
    </row>
    <row r="17" spans="1:4" ht="12.75" customHeight="1">
      <c r="A17" s="202" t="s">
        <v>102</v>
      </c>
      <c r="B17" s="201"/>
      <c r="C17" s="200">
        <v>8114</v>
      </c>
      <c r="D17" s="199">
        <v>8308</v>
      </c>
    </row>
    <row r="18" spans="1:4" ht="12.75" customHeight="1">
      <c r="A18" s="202" t="s">
        <v>101</v>
      </c>
      <c r="B18" s="201"/>
      <c r="C18" s="200">
        <v>2879</v>
      </c>
      <c r="D18" s="199">
        <v>2891</v>
      </c>
    </row>
    <row r="19" spans="1:4" ht="12.75" customHeight="1">
      <c r="A19" s="202" t="s">
        <v>100</v>
      </c>
      <c r="B19" s="201"/>
      <c r="C19" s="200">
        <v>2194</v>
      </c>
      <c r="D19" s="199">
        <v>2263</v>
      </c>
    </row>
    <row r="20" spans="1:4" ht="12.75" customHeight="1">
      <c r="A20" s="208" t="s">
        <v>99</v>
      </c>
      <c r="B20" s="197"/>
      <c r="C20" s="196">
        <v>2178</v>
      </c>
      <c r="D20" s="195">
        <v>2183</v>
      </c>
    </row>
    <row r="21" spans="1:4" s="184" customFormat="1" ht="12.75" customHeight="1">
      <c r="A21" s="188" t="s">
        <v>98</v>
      </c>
      <c r="B21" s="187"/>
      <c r="C21" s="186">
        <f>SUM(C16:C20)</f>
        <v>22291</v>
      </c>
      <c r="D21" s="185">
        <f>SUM(D16:D20)</f>
        <v>22615</v>
      </c>
    </row>
    <row r="22" spans="1:4" ht="12.75" customHeight="1">
      <c r="A22" s="207"/>
      <c r="B22" s="191"/>
      <c r="C22" s="190"/>
      <c r="D22" s="189"/>
    </row>
    <row r="23" spans="1:4" s="184" customFormat="1" ht="12.75" customHeight="1">
      <c r="A23" s="188" t="s">
        <v>97</v>
      </c>
      <c r="B23" s="187"/>
      <c r="C23" s="186">
        <f>SUM(C13,C21)</f>
        <v>57800</v>
      </c>
      <c r="D23" s="185">
        <f>SUM(D13,D21)</f>
        <v>58543</v>
      </c>
    </row>
    <row r="24" spans="1:4" ht="12.75" customHeight="1">
      <c r="A24" s="207"/>
      <c r="B24" s="191"/>
      <c r="C24" s="190"/>
      <c r="D24" s="189"/>
    </row>
    <row r="25" spans="1:4" ht="12.75" customHeight="1">
      <c r="A25" s="206" t="s">
        <v>96</v>
      </c>
      <c r="B25" s="205"/>
      <c r="C25" s="204"/>
      <c r="D25" s="203"/>
    </row>
    <row r="26" spans="1:4" ht="12.75" customHeight="1">
      <c r="A26" s="202" t="s">
        <v>95</v>
      </c>
      <c r="B26" s="201"/>
      <c r="C26" s="200">
        <v>322</v>
      </c>
      <c r="D26" s="199">
        <v>322</v>
      </c>
    </row>
    <row r="27" spans="1:4" ht="12.75" customHeight="1">
      <c r="A27" s="202" t="s">
        <v>94</v>
      </c>
      <c r="B27" s="201"/>
      <c r="C27" s="200">
        <v>-2028</v>
      </c>
      <c r="D27" s="199">
        <v>-2028</v>
      </c>
    </row>
    <row r="28" spans="1:4" ht="12.75" customHeight="1">
      <c r="A28" s="202" t="s">
        <v>93</v>
      </c>
      <c r="B28" s="201"/>
      <c r="C28" s="200">
        <v>-16678</v>
      </c>
      <c r="D28" s="199">
        <v>-16677</v>
      </c>
    </row>
    <row r="29" spans="1:4" ht="12.75" customHeight="1">
      <c r="A29" s="198" t="s">
        <v>92</v>
      </c>
      <c r="B29" s="197"/>
      <c r="C29" s="196">
        <v>74540</v>
      </c>
      <c r="D29" s="195">
        <v>74470</v>
      </c>
    </row>
    <row r="30" spans="1:4" s="184" customFormat="1" ht="12.75" customHeight="1">
      <c r="A30" s="194" t="s">
        <v>91</v>
      </c>
      <c r="B30" s="187"/>
      <c r="C30" s="186">
        <f>SUM(C26:C29)</f>
        <v>56156</v>
      </c>
      <c r="D30" s="185">
        <f>SUM(D26:D29)</f>
        <v>56087</v>
      </c>
    </row>
    <row r="31" spans="1:4" ht="12.75" customHeight="1">
      <c r="A31" s="193" t="s">
        <v>90</v>
      </c>
      <c r="B31" s="191"/>
      <c r="C31" s="190">
        <v>1575</v>
      </c>
      <c r="D31" s="189">
        <v>1575</v>
      </c>
    </row>
    <row r="32" spans="1:4" s="184" customFormat="1" ht="12.75" customHeight="1">
      <c r="A32" s="188" t="s">
        <v>89</v>
      </c>
      <c r="B32" s="187"/>
      <c r="C32" s="186">
        <f>SUM(C30:C31)</f>
        <v>57731</v>
      </c>
      <c r="D32" s="185">
        <f>SUM(D30:D31)</f>
        <v>57662</v>
      </c>
    </row>
    <row r="33" spans="1:4" ht="12.75" customHeight="1">
      <c r="A33" s="192"/>
      <c r="B33" s="191"/>
      <c r="C33" s="190"/>
      <c r="D33" s="189"/>
    </row>
    <row r="34" spans="1:4" s="184" customFormat="1" ht="12.75" customHeight="1">
      <c r="A34" s="188" t="s">
        <v>88</v>
      </c>
      <c r="B34" s="187"/>
      <c r="C34" s="186">
        <f>SUM(C23,C32)</f>
        <v>115531</v>
      </c>
      <c r="D34" s="185">
        <f>SUM(D23,D32)</f>
        <v>116205</v>
      </c>
    </row>
    <row r="35" spans="1:4" s="180" customFormat="1" ht="12.75" customHeight="1">
      <c r="A35" s="183"/>
      <c r="B35" s="182"/>
      <c r="C35" s="181"/>
      <c r="D35" s="181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2</oddHeader>
    <oddFooter>&amp;C&amp;"Arial Unicode MS,Normal"&amp;7&amp;K00-031Nestlé Group - 2012 restatements (unaudited)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47"/>
  <sheetViews>
    <sheetView showGridLines="0" zoomScaleSheetLayoutView="100" zoomScalePageLayoutView="0" workbookViewId="0" topLeftCell="A1">
      <selection activeCell="A39" sqref="A39"/>
    </sheetView>
  </sheetViews>
  <sheetFormatPr defaultColWidth="11.421875" defaultRowHeight="12.75"/>
  <cols>
    <col min="1" max="1" width="61.7109375" style="225" customWidth="1"/>
    <col min="2" max="2" width="4.7109375" style="224" customWidth="1"/>
    <col min="3" max="3" width="14.7109375" style="223" customWidth="1"/>
    <col min="4" max="4" width="14.7109375" style="222" customWidth="1"/>
    <col min="5" max="16384" width="11.421875" style="110" customWidth="1"/>
  </cols>
  <sheetData>
    <row r="1" spans="1:4" ht="65.25" customHeight="1">
      <c r="A1" s="427" t="s">
        <v>148</v>
      </c>
      <c r="B1" s="427"/>
      <c r="C1" s="427"/>
      <c r="D1" s="427"/>
    </row>
    <row r="2" spans="1:5" s="106" customFormat="1" ht="27.75" customHeight="1">
      <c r="A2" s="276" t="s">
        <v>1</v>
      </c>
      <c r="B2" s="275"/>
      <c r="C2" s="108" t="s">
        <v>48</v>
      </c>
      <c r="D2" s="107" t="s">
        <v>47</v>
      </c>
      <c r="E2" s="274"/>
    </row>
    <row r="3" spans="1:4" ht="12.75" customHeight="1">
      <c r="A3" s="273"/>
      <c r="B3" s="272"/>
      <c r="C3" s="271"/>
      <c r="D3" s="270"/>
    </row>
    <row r="4" spans="1:4" s="226" customFormat="1" ht="15">
      <c r="A4" s="269" t="s">
        <v>147</v>
      </c>
      <c r="B4" s="253"/>
      <c r="C4" s="268"/>
      <c r="D4" s="267"/>
    </row>
    <row r="5" spans="1:4" s="226" customFormat="1" ht="12.75" customHeight="1">
      <c r="A5" s="252" t="s">
        <v>36</v>
      </c>
      <c r="B5" s="251"/>
      <c r="C5" s="250">
        <v>6329</v>
      </c>
      <c r="D5" s="249">
        <v>6550</v>
      </c>
    </row>
    <row r="6" spans="1:4" s="226" customFormat="1" ht="12.75" customHeight="1">
      <c r="A6" s="239" t="s">
        <v>146</v>
      </c>
      <c r="B6" s="248"/>
      <c r="C6" s="237">
        <v>1619</v>
      </c>
      <c r="D6" s="236">
        <v>1668</v>
      </c>
    </row>
    <row r="7" spans="1:4" s="231" customFormat="1" ht="12.75" customHeight="1">
      <c r="A7" s="245" t="s">
        <v>145</v>
      </c>
      <c r="B7" s="244"/>
      <c r="C7" s="233">
        <f>SUM(C5:C6)</f>
        <v>7948</v>
      </c>
      <c r="D7" s="232">
        <f>SUM(D5:D6)</f>
        <v>8218</v>
      </c>
    </row>
    <row r="8" spans="1:4" s="226" customFormat="1" ht="12.75" customHeight="1">
      <c r="A8" s="258"/>
      <c r="B8" s="257"/>
      <c r="C8" s="256"/>
      <c r="D8" s="255"/>
    </row>
    <row r="9" spans="1:4" s="226" customFormat="1" ht="12.75" customHeight="1">
      <c r="A9" s="252" t="s">
        <v>144</v>
      </c>
      <c r="B9" s="251"/>
      <c r="C9" s="250">
        <v>-1458</v>
      </c>
      <c r="D9" s="249">
        <v>-1533</v>
      </c>
    </row>
    <row r="10" spans="1:4" s="226" customFormat="1" ht="12.75" customHeight="1">
      <c r="A10" s="239" t="s">
        <v>143</v>
      </c>
      <c r="B10" s="248"/>
      <c r="C10" s="237">
        <v>-205</v>
      </c>
      <c r="D10" s="236">
        <v>-343</v>
      </c>
    </row>
    <row r="11" spans="1:4" s="231" customFormat="1" ht="12.75" customHeight="1">
      <c r="A11" s="245" t="s">
        <v>142</v>
      </c>
      <c r="B11" s="244"/>
      <c r="C11" s="233">
        <f>SUM(C7:C10)</f>
        <v>6285</v>
      </c>
      <c r="D11" s="232">
        <f>SUM(D7:D10)</f>
        <v>6342</v>
      </c>
    </row>
    <row r="12" spans="1:4" s="231" customFormat="1" ht="12.75" customHeight="1">
      <c r="A12" s="266"/>
      <c r="B12" s="265"/>
      <c r="C12" s="264"/>
      <c r="D12" s="263"/>
    </row>
    <row r="13" spans="1:4" s="226" customFormat="1" ht="12.75" customHeight="1">
      <c r="A13" s="252" t="s">
        <v>141</v>
      </c>
      <c r="B13" s="251"/>
      <c r="C13" s="250">
        <v>-130</v>
      </c>
      <c r="D13" s="249">
        <v>-136</v>
      </c>
    </row>
    <row r="14" spans="1:4" s="226" customFormat="1" ht="12.75" customHeight="1">
      <c r="A14" s="252" t="s">
        <v>140</v>
      </c>
      <c r="B14" s="251"/>
      <c r="C14" s="250">
        <v>-1482</v>
      </c>
      <c r="D14" s="249">
        <v>-1524</v>
      </c>
    </row>
    <row r="15" spans="1:4" s="226" customFormat="1" ht="12.75" customHeight="1">
      <c r="A15" s="239" t="s">
        <v>139</v>
      </c>
      <c r="B15" s="248"/>
      <c r="C15" s="237">
        <v>544</v>
      </c>
      <c r="D15" s="236">
        <v>443</v>
      </c>
    </row>
    <row r="16" spans="1:4" s="231" customFormat="1" ht="12.75" customHeight="1">
      <c r="A16" s="245" t="s">
        <v>138</v>
      </c>
      <c r="B16" s="244"/>
      <c r="C16" s="233">
        <f>SUM(C11:C15)</f>
        <v>5217</v>
      </c>
      <c r="D16" s="232">
        <f>SUM(D11:D15)</f>
        <v>5125</v>
      </c>
    </row>
    <row r="17" spans="1:4" s="231" customFormat="1" ht="12.75" customHeight="1">
      <c r="A17" s="262"/>
      <c r="B17" s="229"/>
      <c r="C17" s="261"/>
      <c r="D17" s="260"/>
    </row>
    <row r="18" spans="1:4" s="226" customFormat="1" ht="13.5">
      <c r="A18" s="254" t="s">
        <v>137</v>
      </c>
      <c r="B18" s="253"/>
      <c r="C18" s="250"/>
      <c r="D18" s="249"/>
    </row>
    <row r="19" spans="1:4" s="226" customFormat="1" ht="12.75" customHeight="1">
      <c r="A19" s="252" t="s">
        <v>136</v>
      </c>
      <c r="B19" s="251"/>
      <c r="C19" s="250">
        <v>-1654</v>
      </c>
      <c r="D19" s="249">
        <v>-1689</v>
      </c>
    </row>
    <row r="20" spans="1:4" s="226" customFormat="1" ht="12.75" customHeight="1">
      <c r="A20" s="259" t="s">
        <v>135</v>
      </c>
      <c r="B20" s="251"/>
      <c r="C20" s="250">
        <v>-195</v>
      </c>
      <c r="D20" s="249">
        <v>-207</v>
      </c>
    </row>
    <row r="21" spans="1:4" s="226" customFormat="1" ht="12.75" customHeight="1">
      <c r="A21" s="252" t="s">
        <v>134</v>
      </c>
      <c r="B21" s="251"/>
      <c r="C21" s="250">
        <v>77</v>
      </c>
      <c r="D21" s="249">
        <v>77</v>
      </c>
    </row>
    <row r="22" spans="1:4" s="226" customFormat="1" ht="12.75" customHeight="1">
      <c r="A22" s="259" t="s">
        <v>133</v>
      </c>
      <c r="B22" s="251"/>
      <c r="C22" s="250">
        <v>-18</v>
      </c>
      <c r="D22" s="249">
        <v>-18</v>
      </c>
    </row>
    <row r="23" spans="1:4" s="226" customFormat="1" ht="12.75" customHeight="1">
      <c r="A23" s="259" t="s">
        <v>132</v>
      </c>
      <c r="B23" s="251"/>
      <c r="C23" s="250">
        <v>3</v>
      </c>
      <c r="D23" s="249">
        <v>5</v>
      </c>
    </row>
    <row r="24" spans="1:4" s="226" customFormat="1" ht="12.75" customHeight="1">
      <c r="A24" s="252" t="s">
        <v>131</v>
      </c>
      <c r="B24" s="251"/>
      <c r="C24" s="250">
        <v>-177</v>
      </c>
      <c r="D24" s="249">
        <v>-42</v>
      </c>
    </row>
    <row r="25" spans="1:4" s="226" customFormat="1" ht="12.75" customHeight="1">
      <c r="A25" s="252" t="s">
        <v>130</v>
      </c>
      <c r="B25" s="251"/>
      <c r="C25" s="250">
        <v>-62</v>
      </c>
      <c r="D25" s="249">
        <v>-62</v>
      </c>
    </row>
    <row r="26" spans="1:4" s="226" customFormat="1" ht="12.75" customHeight="1">
      <c r="A26" s="252" t="s">
        <v>129</v>
      </c>
      <c r="B26" s="251"/>
      <c r="C26" s="250">
        <v>720</v>
      </c>
      <c r="D26" s="199">
        <v>720</v>
      </c>
    </row>
    <row r="27" spans="1:4" s="226" customFormat="1" ht="12.75" customHeight="1">
      <c r="A27" s="252" t="s">
        <v>128</v>
      </c>
      <c r="B27" s="251"/>
      <c r="C27" s="250">
        <v>-217</v>
      </c>
      <c r="D27" s="249">
        <v>-210</v>
      </c>
    </row>
    <row r="28" spans="1:4" s="226" customFormat="1" ht="12.75" customHeight="1">
      <c r="A28" s="247" t="s">
        <v>127</v>
      </c>
      <c r="B28" s="248"/>
      <c r="C28" s="237">
        <v>-125</v>
      </c>
      <c r="D28" s="236">
        <v>-174</v>
      </c>
    </row>
    <row r="29" spans="1:4" s="231" customFormat="1" ht="12.75" customHeight="1">
      <c r="A29" s="245" t="s">
        <v>126</v>
      </c>
      <c r="B29" s="244"/>
      <c r="C29" s="233">
        <f>SUM(C19:C28)</f>
        <v>-1648</v>
      </c>
      <c r="D29" s="232">
        <f>SUM(D19:D28)</f>
        <v>-1600</v>
      </c>
    </row>
    <row r="30" spans="1:4" s="226" customFormat="1" ht="12.75" customHeight="1">
      <c r="A30" s="258"/>
      <c r="B30" s="257"/>
      <c r="C30" s="256"/>
      <c r="D30" s="255"/>
    </row>
    <row r="31" spans="1:4" s="226" customFormat="1" ht="13.5">
      <c r="A31" s="254" t="s">
        <v>125</v>
      </c>
      <c r="B31" s="253"/>
      <c r="C31" s="250"/>
      <c r="D31" s="249"/>
    </row>
    <row r="32" spans="1:4" s="226" customFormat="1" ht="12.75" customHeight="1">
      <c r="A32" s="252" t="s">
        <v>124</v>
      </c>
      <c r="B32" s="251"/>
      <c r="C32" s="250">
        <v>-6213</v>
      </c>
      <c r="D32" s="249">
        <v>-6213</v>
      </c>
    </row>
    <row r="33" spans="1:4" s="226" customFormat="1" ht="12.75" customHeight="1">
      <c r="A33" s="252" t="s">
        <v>123</v>
      </c>
      <c r="B33" s="251"/>
      <c r="C33" s="250">
        <v>-100</v>
      </c>
      <c r="D33" s="249">
        <v>-100</v>
      </c>
    </row>
    <row r="34" spans="1:4" s="226" customFormat="1" ht="12.75" customHeight="1">
      <c r="A34" s="252" t="s">
        <v>122</v>
      </c>
      <c r="B34" s="251"/>
      <c r="C34" s="250">
        <v>-129</v>
      </c>
      <c r="D34" s="249">
        <v>-129</v>
      </c>
    </row>
    <row r="35" spans="1:4" s="226" customFormat="1" ht="12.75" customHeight="1">
      <c r="A35" s="252" t="s">
        <v>121</v>
      </c>
      <c r="B35" s="251"/>
      <c r="C35" s="250">
        <v>-206</v>
      </c>
      <c r="D35" s="249">
        <v>-206</v>
      </c>
    </row>
    <row r="36" spans="1:4" s="226" customFormat="1" ht="12.75" customHeight="1">
      <c r="A36" s="252" t="s">
        <v>120</v>
      </c>
      <c r="B36" s="251"/>
      <c r="C36" s="250">
        <v>848</v>
      </c>
      <c r="D36" s="249">
        <v>848</v>
      </c>
    </row>
    <row r="37" spans="1:4" s="226" customFormat="1" ht="12.75" customHeight="1">
      <c r="A37" s="252" t="s">
        <v>119</v>
      </c>
      <c r="B37" s="251"/>
      <c r="C37" s="250">
        <v>983</v>
      </c>
      <c r="D37" s="249">
        <v>983</v>
      </c>
    </row>
    <row r="38" spans="1:4" s="226" customFormat="1" ht="12.75" customHeight="1">
      <c r="A38" s="252" t="s">
        <v>118</v>
      </c>
      <c r="B38" s="251"/>
      <c r="C38" s="250">
        <v>-1052</v>
      </c>
      <c r="D38" s="249">
        <v>-1052</v>
      </c>
    </row>
    <row r="39" spans="1:4" s="226" customFormat="1" ht="12.75" customHeight="1">
      <c r="A39" s="239" t="s">
        <v>117</v>
      </c>
      <c r="B39" s="248"/>
      <c r="C39" s="237">
        <f>2304+11</f>
        <v>2315</v>
      </c>
      <c r="D39" s="236">
        <v>2357</v>
      </c>
    </row>
    <row r="40" spans="1:4" s="231" customFormat="1" ht="12.75" customHeight="1">
      <c r="A40" s="245" t="s">
        <v>116</v>
      </c>
      <c r="B40" s="244"/>
      <c r="C40" s="233">
        <f>SUM(C32:C39)</f>
        <v>-3554</v>
      </c>
      <c r="D40" s="232">
        <f>SUM(D32:D39)</f>
        <v>-3512</v>
      </c>
    </row>
    <row r="41" spans="1:4" s="226" customFormat="1" ht="12.75" customHeight="1">
      <c r="A41" s="243"/>
      <c r="B41" s="242"/>
      <c r="C41" s="241"/>
      <c r="D41" s="240"/>
    </row>
    <row r="42" spans="1:4" s="226" customFormat="1" ht="12.75" customHeight="1">
      <c r="A42" s="247" t="s">
        <v>61</v>
      </c>
      <c r="B42" s="246"/>
      <c r="C42" s="237">
        <f>41-11</f>
        <v>30</v>
      </c>
      <c r="D42" s="236">
        <v>32</v>
      </c>
    </row>
    <row r="43" spans="1:4" s="231" customFormat="1" ht="12.75" customHeight="1">
      <c r="A43" s="245" t="s">
        <v>115</v>
      </c>
      <c r="B43" s="244"/>
      <c r="C43" s="233">
        <f>SUM(C42,C16,C29,C40)</f>
        <v>45</v>
      </c>
      <c r="D43" s="232">
        <v>45</v>
      </c>
    </row>
    <row r="44" spans="1:4" s="226" customFormat="1" ht="12.75" customHeight="1">
      <c r="A44" s="243"/>
      <c r="B44" s="242"/>
      <c r="C44" s="241"/>
      <c r="D44" s="240"/>
    </row>
    <row r="45" spans="1:4" s="226" customFormat="1" ht="12.75" customHeight="1">
      <c r="A45" s="239" t="s">
        <v>114</v>
      </c>
      <c r="B45" s="238"/>
      <c r="C45" s="237">
        <v>4769</v>
      </c>
      <c r="D45" s="236">
        <v>4938</v>
      </c>
    </row>
    <row r="46" spans="1:4" s="231" customFormat="1" ht="12.75" customHeight="1">
      <c r="A46" s="235" t="s">
        <v>113</v>
      </c>
      <c r="B46" s="234"/>
      <c r="C46" s="233">
        <f>SUM(C43:C45)</f>
        <v>4814</v>
      </c>
      <c r="D46" s="232">
        <f>SUM(D43:D45)</f>
        <v>4983</v>
      </c>
    </row>
    <row r="47" spans="1:4" s="226" customFormat="1" ht="12.75" customHeight="1">
      <c r="A47" s="230"/>
      <c r="B47" s="229"/>
      <c r="C47" s="228"/>
      <c r="D47" s="227"/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Header>&amp;R&amp;K0070C0APPENDIX 2</oddHeader>
    <oddFooter>&amp;C&amp;"Arial Unicode MS,Normal"&amp;7&amp;K00-031Nestlé Group - 2012 restatements (unaudited)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58"/>
  <sheetViews>
    <sheetView showGridLines="0" zoomScale="130" zoomScaleNormal="130" zoomScalePageLayoutView="0" workbookViewId="0" topLeftCell="A1">
      <selection activeCell="A31" sqref="A31:A47"/>
    </sheetView>
  </sheetViews>
  <sheetFormatPr defaultColWidth="11.421875" defaultRowHeight="12.75"/>
  <cols>
    <col min="1" max="1" width="3.28125" style="90" bestFit="1" customWidth="1"/>
    <col min="2" max="2" width="34.00390625" style="90" customWidth="1"/>
    <col min="3" max="3" width="5.7109375" style="90" bestFit="1" customWidth="1"/>
    <col min="4" max="6" width="10.28125" style="90" customWidth="1"/>
    <col min="7" max="7" width="10.28125" style="277" customWidth="1"/>
    <col min="8" max="8" width="10.28125" style="90" customWidth="1"/>
    <col min="9" max="9" width="10.28125" style="277" customWidth="1"/>
    <col min="10" max="16384" width="11.421875" style="90" customWidth="1"/>
  </cols>
  <sheetData>
    <row r="1" spans="2:9" s="318" customFormat="1" ht="65.25" customHeight="1">
      <c r="B1" s="428" t="s">
        <v>174</v>
      </c>
      <c r="C1" s="428"/>
      <c r="D1" s="428"/>
      <c r="E1" s="428"/>
      <c r="F1" s="428"/>
      <c r="G1" s="428"/>
      <c r="H1" s="428"/>
      <c r="I1" s="428"/>
    </row>
    <row r="2" spans="2:9" s="318" customFormat="1" ht="17.25">
      <c r="B2" s="320" t="s">
        <v>1</v>
      </c>
      <c r="C2" s="319"/>
      <c r="D2" s="319"/>
      <c r="E2" s="319"/>
      <c r="F2" s="319"/>
      <c r="G2" s="319"/>
      <c r="H2" s="319"/>
      <c r="I2" s="319"/>
    </row>
    <row r="3" spans="2:9" s="314" customFormat="1" ht="77.25" customHeight="1">
      <c r="B3" s="317"/>
      <c r="C3" s="316" t="s">
        <v>173</v>
      </c>
      <c r="D3" s="316" t="s">
        <v>172</v>
      </c>
      <c r="E3" s="316" t="s">
        <v>171</v>
      </c>
      <c r="F3" s="316" t="s">
        <v>170</v>
      </c>
      <c r="G3" s="315" t="s">
        <v>169</v>
      </c>
      <c r="H3" s="316" t="s">
        <v>168</v>
      </c>
      <c r="I3" s="315" t="s">
        <v>167</v>
      </c>
    </row>
    <row r="4" spans="2:9" s="91" customFormat="1" ht="12.75" customHeight="1">
      <c r="B4" s="243"/>
      <c r="C4" s="312"/>
      <c r="D4" s="312"/>
      <c r="E4" s="312"/>
      <c r="F4" s="312"/>
      <c r="G4" s="313"/>
      <c r="H4" s="312"/>
      <c r="I4" s="311"/>
    </row>
    <row r="5" spans="1:11" s="91" customFormat="1" ht="25.5" customHeight="1">
      <c r="A5" s="429" t="s">
        <v>166</v>
      </c>
      <c r="B5" s="235" t="s">
        <v>165</v>
      </c>
      <c r="C5" s="186">
        <v>330</v>
      </c>
      <c r="D5" s="186">
        <v>-6722</v>
      </c>
      <c r="E5" s="186">
        <v>-16927</v>
      </c>
      <c r="F5" s="186">
        <v>80116</v>
      </c>
      <c r="G5" s="296">
        <f>SUM(C5:F5)</f>
        <v>56797</v>
      </c>
      <c r="H5" s="186">
        <v>1477</v>
      </c>
      <c r="I5" s="296">
        <f>SUM(G5:H5)</f>
        <v>58274</v>
      </c>
      <c r="J5" s="282"/>
      <c r="K5" s="282"/>
    </row>
    <row r="6" spans="1:11" s="91" customFormat="1" ht="12.75" customHeight="1">
      <c r="A6" s="429"/>
      <c r="B6" s="310"/>
      <c r="C6" s="309"/>
      <c r="D6" s="309"/>
      <c r="E6" s="309"/>
      <c r="F6" s="309"/>
      <c r="G6" s="308"/>
      <c r="H6" s="309"/>
      <c r="I6" s="308"/>
      <c r="J6" s="282"/>
      <c r="K6" s="282"/>
    </row>
    <row r="7" spans="1:11" s="91" customFormat="1" ht="12.75" customHeight="1">
      <c r="A7" s="429"/>
      <c r="B7" s="289" t="s">
        <v>164</v>
      </c>
      <c r="C7" s="200"/>
      <c r="D7" s="200"/>
      <c r="E7" s="200"/>
      <c r="F7" s="200">
        <v>68</v>
      </c>
      <c r="G7" s="300">
        <v>68</v>
      </c>
      <c r="H7" s="200"/>
      <c r="I7" s="300">
        <v>68</v>
      </c>
      <c r="J7" s="282"/>
      <c r="K7" s="282"/>
    </row>
    <row r="8" spans="1:11" s="91" customFormat="1" ht="12.75" customHeight="1">
      <c r="A8" s="429"/>
      <c r="B8" s="307"/>
      <c r="C8" s="306"/>
      <c r="D8" s="306"/>
      <c r="E8" s="306"/>
      <c r="F8" s="306"/>
      <c r="G8" s="305"/>
      <c r="H8" s="306"/>
      <c r="I8" s="305"/>
      <c r="J8" s="282"/>
      <c r="K8" s="282"/>
    </row>
    <row r="9" spans="1:11" s="91" customFormat="1" ht="12.75" customHeight="1">
      <c r="A9" s="429"/>
      <c r="B9" s="297" t="s">
        <v>163</v>
      </c>
      <c r="C9" s="186">
        <f aca="true" t="shared" si="0" ref="C9:I9">SUM(C5:C8)</f>
        <v>330</v>
      </c>
      <c r="D9" s="186">
        <f t="shared" si="0"/>
        <v>-6722</v>
      </c>
      <c r="E9" s="186">
        <f t="shared" si="0"/>
        <v>-16927</v>
      </c>
      <c r="F9" s="186">
        <f t="shared" si="0"/>
        <v>80184</v>
      </c>
      <c r="G9" s="296">
        <f t="shared" si="0"/>
        <v>56865</v>
      </c>
      <c r="H9" s="186">
        <f t="shared" si="0"/>
        <v>1477</v>
      </c>
      <c r="I9" s="296">
        <f t="shared" si="0"/>
        <v>58342</v>
      </c>
      <c r="J9" s="282"/>
      <c r="K9" s="282"/>
    </row>
    <row r="10" spans="1:11" s="91" customFormat="1" ht="12.75" customHeight="1">
      <c r="A10" s="429"/>
      <c r="B10" s="307"/>
      <c r="C10" s="306"/>
      <c r="D10" s="306"/>
      <c r="E10" s="306"/>
      <c r="F10" s="306"/>
      <c r="G10" s="305"/>
      <c r="H10" s="306"/>
      <c r="I10" s="305"/>
      <c r="J10" s="282"/>
      <c r="K10" s="282"/>
    </row>
    <row r="11" spans="1:11" s="91" customFormat="1" ht="12.75" customHeight="1">
      <c r="A11" s="429"/>
      <c r="B11" s="289" t="s">
        <v>30</v>
      </c>
      <c r="C11" s="200"/>
      <c r="D11" s="200"/>
      <c r="E11" s="200"/>
      <c r="F11" s="200">
        <v>4937</v>
      </c>
      <c r="G11" s="300">
        <f>SUM(C11:F11)</f>
        <v>4937</v>
      </c>
      <c r="H11" s="200">
        <v>205</v>
      </c>
      <c r="I11" s="300">
        <f>SUM(G11:H11)</f>
        <v>5142</v>
      </c>
      <c r="J11" s="282"/>
      <c r="K11" s="282"/>
    </row>
    <row r="12" spans="1:11" s="91" customFormat="1" ht="12.75" customHeight="1">
      <c r="A12" s="429"/>
      <c r="B12" s="293" t="s">
        <v>52</v>
      </c>
      <c r="C12" s="196"/>
      <c r="D12" s="196"/>
      <c r="E12" s="196">
        <v>249</v>
      </c>
      <c r="F12" s="196">
        <v>-562</v>
      </c>
      <c r="G12" s="302">
        <f>SUM(C12:F12)</f>
        <v>-313</v>
      </c>
      <c r="H12" s="196">
        <v>-26</v>
      </c>
      <c r="I12" s="302">
        <f>SUM(G12:H12)</f>
        <v>-339</v>
      </c>
      <c r="J12" s="282"/>
      <c r="K12" s="282"/>
    </row>
    <row r="13" spans="1:11" s="91" customFormat="1" ht="12.75" customHeight="1">
      <c r="A13" s="429"/>
      <c r="B13" s="291" t="s">
        <v>51</v>
      </c>
      <c r="C13" s="211"/>
      <c r="D13" s="211"/>
      <c r="E13" s="211">
        <f>SUM(E11:E12)</f>
        <v>249</v>
      </c>
      <c r="F13" s="211">
        <f>SUM(F11:F12)</f>
        <v>4375</v>
      </c>
      <c r="G13" s="301">
        <f>SUM(C13:F13)</f>
        <v>4624</v>
      </c>
      <c r="H13" s="211">
        <f>SUM(H11:H12)</f>
        <v>179</v>
      </c>
      <c r="I13" s="301">
        <f>SUM(G13:H13)</f>
        <v>4803</v>
      </c>
      <c r="J13" s="282"/>
      <c r="K13" s="282"/>
    </row>
    <row r="14" spans="1:11" s="91" customFormat="1" ht="12.75" customHeight="1">
      <c r="A14" s="429"/>
      <c r="B14" s="304"/>
      <c r="C14" s="200"/>
      <c r="D14" s="200"/>
      <c r="E14" s="200"/>
      <c r="F14" s="200"/>
      <c r="G14" s="300"/>
      <c r="H14" s="200"/>
      <c r="I14" s="300"/>
      <c r="J14" s="282"/>
      <c r="K14" s="282"/>
    </row>
    <row r="15" spans="1:11" s="91" customFormat="1" ht="12.75" customHeight="1">
      <c r="A15" s="429"/>
      <c r="B15" s="289" t="s">
        <v>124</v>
      </c>
      <c r="C15" s="200"/>
      <c r="D15" s="200"/>
      <c r="E15" s="200"/>
      <c r="F15" s="200">
        <v>-6213</v>
      </c>
      <c r="G15" s="300">
        <f>SUM(C15:F15)</f>
        <v>-6213</v>
      </c>
      <c r="H15" s="200"/>
      <c r="I15" s="300">
        <f>SUM(G15:H15)</f>
        <v>-6213</v>
      </c>
      <c r="J15" s="282"/>
      <c r="K15" s="282"/>
    </row>
    <row r="16" spans="1:11" s="91" customFormat="1" ht="12.75" customHeight="1">
      <c r="A16" s="429"/>
      <c r="B16" s="289" t="s">
        <v>123</v>
      </c>
      <c r="C16" s="200"/>
      <c r="D16" s="200"/>
      <c r="E16" s="200"/>
      <c r="F16" s="200"/>
      <c r="G16" s="300"/>
      <c r="H16" s="200">
        <v>-100</v>
      </c>
      <c r="I16" s="300">
        <f>SUM(G16:H16)</f>
        <v>-100</v>
      </c>
      <c r="J16" s="282"/>
      <c r="K16" s="282"/>
    </row>
    <row r="17" spans="1:11" s="91" customFormat="1" ht="12.75" customHeight="1">
      <c r="A17" s="429"/>
      <c r="B17" s="289" t="s">
        <v>162</v>
      </c>
      <c r="C17" s="200"/>
      <c r="D17" s="200">
        <v>559</v>
      </c>
      <c r="E17" s="200"/>
      <c r="F17" s="200">
        <v>297</v>
      </c>
      <c r="G17" s="300">
        <f>SUM(C17:F17)</f>
        <v>856</v>
      </c>
      <c r="H17" s="200"/>
      <c r="I17" s="300">
        <f>SUM(G17:H17)</f>
        <v>856</v>
      </c>
      <c r="J17" s="282"/>
      <c r="K17" s="282"/>
    </row>
    <row r="18" spans="1:11" s="91" customFormat="1" ht="12.75" customHeight="1">
      <c r="A18" s="429"/>
      <c r="B18" s="289" t="s">
        <v>157</v>
      </c>
      <c r="C18" s="200"/>
      <c r="D18" s="200">
        <v>204</v>
      </c>
      <c r="E18" s="200"/>
      <c r="F18" s="200">
        <v>-108</v>
      </c>
      <c r="G18" s="300">
        <f>SUM(C18:F18)</f>
        <v>96</v>
      </c>
      <c r="H18" s="200"/>
      <c r="I18" s="300">
        <f>SUM(G18:H18)</f>
        <v>96</v>
      </c>
      <c r="J18" s="282"/>
      <c r="K18" s="282"/>
    </row>
    <row r="19" spans="1:11" s="91" customFormat="1" ht="12.75" customHeight="1">
      <c r="A19" s="429"/>
      <c r="B19" s="289" t="s">
        <v>156</v>
      </c>
      <c r="C19" s="200"/>
      <c r="D19" s="200"/>
      <c r="E19" s="200"/>
      <c r="F19" s="200">
        <v>-113</v>
      </c>
      <c r="G19" s="300">
        <f>SUM(C19:F19)</f>
        <v>-113</v>
      </c>
      <c r="H19" s="200">
        <v>19</v>
      </c>
      <c r="I19" s="300">
        <f>SUM(G19:H19)</f>
        <v>-94</v>
      </c>
      <c r="J19" s="282"/>
      <c r="K19" s="282"/>
    </row>
    <row r="20" spans="1:11" s="91" customFormat="1" ht="12.75" customHeight="1">
      <c r="A20" s="429"/>
      <c r="B20" s="303" t="s">
        <v>155</v>
      </c>
      <c r="C20" s="196">
        <v>-8</v>
      </c>
      <c r="D20" s="196">
        <v>3931</v>
      </c>
      <c r="E20" s="196"/>
      <c r="F20" s="196">
        <v>-3923</v>
      </c>
      <c r="G20" s="302" t="s">
        <v>154</v>
      </c>
      <c r="H20" s="196"/>
      <c r="I20" s="302" t="s">
        <v>154</v>
      </c>
      <c r="J20" s="282"/>
      <c r="K20" s="282"/>
    </row>
    <row r="21" spans="1:11" s="91" customFormat="1" ht="12.75" customHeight="1">
      <c r="A21" s="429"/>
      <c r="B21" s="291" t="s">
        <v>153</v>
      </c>
      <c r="C21" s="211">
        <f>SUM(C15:C20)</f>
        <v>-8</v>
      </c>
      <c r="D21" s="211">
        <f>SUM(D15:D20)</f>
        <v>4694</v>
      </c>
      <c r="E21" s="211"/>
      <c r="F21" s="211">
        <f>SUM(F15:F20)</f>
        <v>-10060</v>
      </c>
      <c r="G21" s="301">
        <f>SUM(C21:F21)</f>
        <v>-5374</v>
      </c>
      <c r="H21" s="211">
        <f>SUM(H15:H20)</f>
        <v>-81</v>
      </c>
      <c r="I21" s="301">
        <f>SUM(G21:H21)</f>
        <v>-5455</v>
      </c>
      <c r="J21" s="282"/>
      <c r="K21" s="282"/>
    </row>
    <row r="22" spans="1:11" s="91" customFormat="1" ht="12.75" customHeight="1">
      <c r="A22" s="429"/>
      <c r="B22" s="299"/>
      <c r="C22" s="190"/>
      <c r="D22" s="190"/>
      <c r="E22" s="190"/>
      <c r="F22" s="190"/>
      <c r="G22" s="298"/>
      <c r="H22" s="190"/>
      <c r="I22" s="298"/>
      <c r="J22" s="282"/>
      <c r="K22" s="282"/>
    </row>
    <row r="23" spans="1:11" s="91" customFormat="1" ht="12.75" customHeight="1">
      <c r="A23" s="429"/>
      <c r="B23" s="289" t="s">
        <v>152</v>
      </c>
      <c r="C23" s="200"/>
      <c r="D23" s="200"/>
      <c r="E23" s="200"/>
      <c r="F23" s="200">
        <v>41</v>
      </c>
      <c r="G23" s="300">
        <f>SUM(C23:F23)</f>
        <v>41</v>
      </c>
      <c r="H23" s="200"/>
      <c r="I23" s="300">
        <f>SUM(G23:H23)</f>
        <v>41</v>
      </c>
      <c r="J23" s="282"/>
      <c r="K23" s="282"/>
    </row>
    <row r="24" spans="1:11" s="91" customFormat="1" ht="12.75" customHeight="1">
      <c r="A24" s="429"/>
      <c r="B24" s="299"/>
      <c r="C24" s="190"/>
      <c r="D24" s="190"/>
      <c r="E24" s="190"/>
      <c r="F24" s="190"/>
      <c r="G24" s="298"/>
      <c r="H24" s="190"/>
      <c r="I24" s="298"/>
      <c r="J24" s="282"/>
      <c r="K24" s="282"/>
    </row>
    <row r="25" spans="1:11" s="91" customFormat="1" ht="12.75" customHeight="1">
      <c r="A25" s="429"/>
      <c r="B25" s="297" t="s">
        <v>161</v>
      </c>
      <c r="C25" s="186">
        <f aca="true" t="shared" si="1" ref="C25:I25">C23+C21+C13+C9</f>
        <v>322</v>
      </c>
      <c r="D25" s="186">
        <f t="shared" si="1"/>
        <v>-2028</v>
      </c>
      <c r="E25" s="186">
        <f t="shared" si="1"/>
        <v>-16678</v>
      </c>
      <c r="F25" s="186">
        <f t="shared" si="1"/>
        <v>74540</v>
      </c>
      <c r="G25" s="296">
        <f t="shared" si="1"/>
        <v>56156</v>
      </c>
      <c r="H25" s="186">
        <f t="shared" si="1"/>
        <v>1575</v>
      </c>
      <c r="I25" s="296">
        <f t="shared" si="1"/>
        <v>57731</v>
      </c>
      <c r="J25" s="282"/>
      <c r="K25" s="282"/>
    </row>
    <row r="26" spans="1:11" s="91" customFormat="1" ht="12.75">
      <c r="A26" s="295"/>
      <c r="B26" s="287"/>
      <c r="C26" s="189"/>
      <c r="D26" s="189"/>
      <c r="E26" s="189"/>
      <c r="F26" s="189"/>
      <c r="G26" s="286"/>
      <c r="H26" s="189"/>
      <c r="I26" s="286"/>
      <c r="J26" s="282"/>
      <c r="K26" s="282"/>
    </row>
    <row r="27" spans="1:11" s="91" customFormat="1" ht="12.75">
      <c r="A27" s="295"/>
      <c r="B27" s="287"/>
      <c r="C27" s="189"/>
      <c r="D27" s="189"/>
      <c r="E27" s="189"/>
      <c r="F27" s="189"/>
      <c r="G27" s="286"/>
      <c r="H27" s="189"/>
      <c r="I27" s="286"/>
      <c r="J27" s="282"/>
      <c r="K27" s="282"/>
    </row>
    <row r="28" spans="1:11" s="91" customFormat="1" ht="12.75">
      <c r="A28" s="295"/>
      <c r="B28" s="287"/>
      <c r="C28" s="189"/>
      <c r="D28" s="189"/>
      <c r="E28" s="189"/>
      <c r="F28" s="189"/>
      <c r="G28" s="286"/>
      <c r="H28" s="189"/>
      <c r="I28" s="286"/>
      <c r="J28" s="282"/>
      <c r="K28" s="282"/>
    </row>
    <row r="29" spans="1:11" s="91" customFormat="1" ht="12.75">
      <c r="A29" s="295"/>
      <c r="B29" s="287"/>
      <c r="C29" s="189"/>
      <c r="D29" s="189"/>
      <c r="E29" s="189"/>
      <c r="F29" s="189"/>
      <c r="G29" s="286"/>
      <c r="H29" s="189"/>
      <c r="I29" s="286"/>
      <c r="J29" s="282"/>
      <c r="K29" s="282"/>
    </row>
    <row r="30" spans="1:11" s="91" customFormat="1" ht="12.75">
      <c r="A30" s="295"/>
      <c r="B30" s="287"/>
      <c r="C30" s="189"/>
      <c r="D30" s="189"/>
      <c r="E30" s="189"/>
      <c r="F30" s="189"/>
      <c r="G30" s="286"/>
      <c r="H30" s="189"/>
      <c r="I30" s="286"/>
      <c r="J30" s="282"/>
      <c r="K30" s="282"/>
    </row>
    <row r="31" spans="1:11" s="91" customFormat="1" ht="12.75" customHeight="1">
      <c r="A31" s="430" t="s">
        <v>160</v>
      </c>
      <c r="B31" s="235" t="s">
        <v>159</v>
      </c>
      <c r="C31" s="185">
        <v>330</v>
      </c>
      <c r="D31" s="185">
        <v>-6722</v>
      </c>
      <c r="E31" s="185">
        <v>-16927</v>
      </c>
      <c r="F31" s="185">
        <v>80116</v>
      </c>
      <c r="G31" s="284">
        <v>56797</v>
      </c>
      <c r="H31" s="185">
        <v>1477</v>
      </c>
      <c r="I31" s="284">
        <v>58274</v>
      </c>
      <c r="J31" s="282"/>
      <c r="K31" s="282"/>
    </row>
    <row r="32" spans="1:11" s="91" customFormat="1" ht="12.75" customHeight="1">
      <c r="A32" s="430"/>
      <c r="B32" s="266"/>
      <c r="C32" s="210"/>
      <c r="D32" s="210"/>
      <c r="E32" s="210"/>
      <c r="F32" s="210"/>
      <c r="G32" s="290"/>
      <c r="H32" s="210"/>
      <c r="I32" s="290"/>
      <c r="J32" s="282"/>
      <c r="K32" s="282"/>
    </row>
    <row r="33" spans="1:11" s="91" customFormat="1" ht="12.75" customHeight="1">
      <c r="A33" s="430"/>
      <c r="B33" s="289" t="s">
        <v>30</v>
      </c>
      <c r="C33" s="199"/>
      <c r="D33" s="199"/>
      <c r="E33" s="199"/>
      <c r="F33" s="199">
        <v>5120</v>
      </c>
      <c r="G33" s="288">
        <v>5120</v>
      </c>
      <c r="H33" s="199">
        <v>205</v>
      </c>
      <c r="I33" s="288">
        <v>5325</v>
      </c>
      <c r="J33" s="282"/>
      <c r="K33" s="282"/>
    </row>
    <row r="34" spans="1:11" s="91" customFormat="1" ht="12.75" customHeight="1">
      <c r="A34" s="430"/>
      <c r="B34" s="293" t="s">
        <v>52</v>
      </c>
      <c r="C34" s="195"/>
      <c r="D34" s="195"/>
      <c r="E34" s="195">
        <v>250</v>
      </c>
      <c r="F34" s="195">
        <v>-747</v>
      </c>
      <c r="G34" s="292">
        <v>-497</v>
      </c>
      <c r="H34" s="195">
        <v>-26</v>
      </c>
      <c r="I34" s="292">
        <v>-523</v>
      </c>
      <c r="J34" s="282"/>
      <c r="K34" s="282"/>
    </row>
    <row r="35" spans="1:11" s="91" customFormat="1" ht="12.75" customHeight="1">
      <c r="A35" s="430"/>
      <c r="B35" s="291" t="s">
        <v>51</v>
      </c>
      <c r="C35" s="210"/>
      <c r="D35" s="210"/>
      <c r="E35" s="210">
        <v>250</v>
      </c>
      <c r="F35" s="210">
        <v>4373</v>
      </c>
      <c r="G35" s="290">
        <v>4623</v>
      </c>
      <c r="H35" s="210">
        <v>179</v>
      </c>
      <c r="I35" s="290">
        <v>4802</v>
      </c>
      <c r="J35" s="282"/>
      <c r="K35" s="282"/>
    </row>
    <row r="36" spans="1:11" s="91" customFormat="1" ht="12.75" customHeight="1">
      <c r="A36" s="430"/>
      <c r="B36" s="294"/>
      <c r="C36" s="199"/>
      <c r="D36" s="199"/>
      <c r="E36" s="199"/>
      <c r="F36" s="199"/>
      <c r="G36" s="288"/>
      <c r="H36" s="199"/>
      <c r="I36" s="288"/>
      <c r="J36" s="282"/>
      <c r="K36" s="282"/>
    </row>
    <row r="37" spans="1:11" s="91" customFormat="1" ht="12.75" customHeight="1">
      <c r="A37" s="430"/>
      <c r="B37" s="289" t="s">
        <v>124</v>
      </c>
      <c r="C37" s="199"/>
      <c r="D37" s="199"/>
      <c r="E37" s="199"/>
      <c r="F37" s="199">
        <v>-6213</v>
      </c>
      <c r="G37" s="288">
        <v>-6213</v>
      </c>
      <c r="H37" s="199"/>
      <c r="I37" s="288">
        <v>-6213</v>
      </c>
      <c r="J37" s="282"/>
      <c r="K37" s="282"/>
    </row>
    <row r="38" spans="1:11" s="91" customFormat="1" ht="12.75" customHeight="1">
      <c r="A38" s="430"/>
      <c r="B38" s="289" t="s">
        <v>123</v>
      </c>
      <c r="C38" s="199"/>
      <c r="D38" s="199"/>
      <c r="E38" s="199"/>
      <c r="F38" s="199"/>
      <c r="G38" s="288"/>
      <c r="H38" s="199">
        <v>-100</v>
      </c>
      <c r="I38" s="288">
        <v>-100</v>
      </c>
      <c r="J38" s="282"/>
      <c r="K38" s="282"/>
    </row>
    <row r="39" spans="1:11" s="91" customFormat="1" ht="12.75" customHeight="1">
      <c r="A39" s="430"/>
      <c r="B39" s="289" t="s">
        <v>158</v>
      </c>
      <c r="C39" s="199"/>
      <c r="D39" s="199">
        <v>559</v>
      </c>
      <c r="E39" s="199"/>
      <c r="F39" s="199">
        <v>297</v>
      </c>
      <c r="G39" s="288">
        <v>856</v>
      </c>
      <c r="H39" s="199"/>
      <c r="I39" s="288">
        <v>856</v>
      </c>
      <c r="J39" s="282"/>
      <c r="K39" s="282"/>
    </row>
    <row r="40" spans="1:11" s="91" customFormat="1" ht="12.75" customHeight="1">
      <c r="A40" s="430"/>
      <c r="B40" s="289" t="s">
        <v>157</v>
      </c>
      <c r="C40" s="199"/>
      <c r="D40" s="199">
        <v>204</v>
      </c>
      <c r="E40" s="199"/>
      <c r="F40" s="199">
        <v>-108</v>
      </c>
      <c r="G40" s="288">
        <v>96</v>
      </c>
      <c r="H40" s="199"/>
      <c r="I40" s="288">
        <v>96</v>
      </c>
      <c r="J40" s="282"/>
      <c r="K40" s="282"/>
    </row>
    <row r="41" spans="1:11" s="91" customFormat="1" ht="12.75" customHeight="1">
      <c r="A41" s="430"/>
      <c r="B41" s="289" t="s">
        <v>156</v>
      </c>
      <c r="C41" s="199"/>
      <c r="D41" s="199"/>
      <c r="E41" s="199"/>
      <c r="F41" s="199">
        <v>-113</v>
      </c>
      <c r="G41" s="288">
        <v>-113</v>
      </c>
      <c r="H41" s="199">
        <v>19</v>
      </c>
      <c r="I41" s="288">
        <v>-94</v>
      </c>
      <c r="J41" s="282"/>
      <c r="K41" s="282"/>
    </row>
    <row r="42" spans="1:11" s="91" customFormat="1" ht="12.75" customHeight="1">
      <c r="A42" s="430"/>
      <c r="B42" s="293" t="s">
        <v>155</v>
      </c>
      <c r="C42" s="195">
        <v>-8</v>
      </c>
      <c r="D42" s="195">
        <v>3931</v>
      </c>
      <c r="E42" s="195"/>
      <c r="F42" s="195">
        <v>-3923</v>
      </c>
      <c r="G42" s="292" t="s">
        <v>154</v>
      </c>
      <c r="H42" s="195"/>
      <c r="I42" s="292" t="s">
        <v>154</v>
      </c>
      <c r="J42" s="282"/>
      <c r="K42" s="282"/>
    </row>
    <row r="43" spans="1:11" s="91" customFormat="1" ht="12.75" customHeight="1">
      <c r="A43" s="430"/>
      <c r="B43" s="291" t="s">
        <v>153</v>
      </c>
      <c r="C43" s="210">
        <f>SUM(C37:C42)</f>
        <v>-8</v>
      </c>
      <c r="D43" s="210">
        <f>SUM(D37:D42)</f>
        <v>4694</v>
      </c>
      <c r="E43" s="210"/>
      <c r="F43" s="210">
        <f>SUM(F37:F42)</f>
        <v>-10060</v>
      </c>
      <c r="G43" s="290">
        <f>SUM(G37:G42)</f>
        <v>-5374</v>
      </c>
      <c r="H43" s="210">
        <f>SUM(H37:H42)</f>
        <v>-81</v>
      </c>
      <c r="I43" s="290">
        <f>SUM(I37:I42)</f>
        <v>-5455</v>
      </c>
      <c r="J43" s="282"/>
      <c r="K43" s="282"/>
    </row>
    <row r="44" spans="1:11" s="91" customFormat="1" ht="12.75" customHeight="1">
      <c r="A44" s="430"/>
      <c r="B44" s="287"/>
      <c r="C44" s="189"/>
      <c r="D44" s="189"/>
      <c r="E44" s="189"/>
      <c r="F44" s="189"/>
      <c r="G44" s="286"/>
      <c r="H44" s="189"/>
      <c r="I44" s="286"/>
      <c r="J44" s="282"/>
      <c r="K44" s="282"/>
    </row>
    <row r="45" spans="1:11" s="91" customFormat="1" ht="12.75" customHeight="1">
      <c r="A45" s="430"/>
      <c r="B45" s="289" t="s">
        <v>152</v>
      </c>
      <c r="C45" s="199"/>
      <c r="D45" s="199"/>
      <c r="E45" s="199"/>
      <c r="F45" s="199">
        <v>41</v>
      </c>
      <c r="G45" s="288">
        <v>41</v>
      </c>
      <c r="H45" s="199"/>
      <c r="I45" s="288">
        <v>41</v>
      </c>
      <c r="J45" s="282"/>
      <c r="K45" s="282"/>
    </row>
    <row r="46" spans="1:11" s="91" customFormat="1" ht="12.75" customHeight="1">
      <c r="A46" s="430"/>
      <c r="B46" s="287"/>
      <c r="C46" s="189"/>
      <c r="D46" s="189"/>
      <c r="E46" s="189"/>
      <c r="F46" s="189"/>
      <c r="G46" s="286"/>
      <c r="H46" s="189"/>
      <c r="I46" s="286"/>
      <c r="J46" s="282"/>
      <c r="K46" s="282"/>
    </row>
    <row r="47" spans="1:11" s="91" customFormat="1" ht="12.75" customHeight="1">
      <c r="A47" s="430"/>
      <c r="B47" s="285" t="s">
        <v>151</v>
      </c>
      <c r="C47" s="185">
        <f aca="true" t="shared" si="2" ref="C47:I47">C45+C43+C35+C31</f>
        <v>322</v>
      </c>
      <c r="D47" s="185">
        <f t="shared" si="2"/>
        <v>-2028</v>
      </c>
      <c r="E47" s="185">
        <f t="shared" si="2"/>
        <v>-16677</v>
      </c>
      <c r="F47" s="185">
        <f t="shared" si="2"/>
        <v>74470</v>
      </c>
      <c r="G47" s="284">
        <f t="shared" si="2"/>
        <v>56087</v>
      </c>
      <c r="H47" s="185">
        <f t="shared" si="2"/>
        <v>1575</v>
      </c>
      <c r="I47" s="284">
        <f t="shared" si="2"/>
        <v>57662</v>
      </c>
      <c r="J47" s="282"/>
      <c r="K47" s="282"/>
    </row>
    <row r="48" spans="1:11" s="91" customFormat="1" ht="12.75" customHeight="1">
      <c r="A48" s="278"/>
      <c r="B48" s="283"/>
      <c r="C48" s="282"/>
      <c r="D48" s="282"/>
      <c r="E48" s="282"/>
      <c r="F48" s="282"/>
      <c r="G48" s="282"/>
      <c r="H48" s="282"/>
      <c r="I48" s="282"/>
      <c r="J48" s="282"/>
      <c r="K48" s="282"/>
    </row>
    <row r="49" spans="1:11" ht="13.5">
      <c r="A49" s="278"/>
      <c r="B49" s="281" t="s">
        <v>150</v>
      </c>
      <c r="C49" s="279"/>
      <c r="D49" s="279"/>
      <c r="E49" s="279"/>
      <c r="F49" s="279"/>
      <c r="G49" s="279"/>
      <c r="H49" s="279"/>
      <c r="I49" s="279"/>
      <c r="J49" s="279"/>
      <c r="K49" s="279"/>
    </row>
    <row r="50" spans="1:11" ht="13.5">
      <c r="A50" s="278"/>
      <c r="B50" s="280" t="s">
        <v>149</v>
      </c>
      <c r="C50" s="279"/>
      <c r="D50" s="279"/>
      <c r="E50" s="279"/>
      <c r="F50" s="279"/>
      <c r="G50" s="279"/>
      <c r="H50" s="279"/>
      <c r="I50" s="279"/>
      <c r="J50" s="279"/>
      <c r="K50" s="279"/>
    </row>
    <row r="51" spans="1:11" ht="13.5">
      <c r="A51" s="278"/>
      <c r="C51" s="279"/>
      <c r="D51" s="279"/>
      <c r="E51" s="279"/>
      <c r="F51" s="279"/>
      <c r="G51" s="279"/>
      <c r="H51" s="279"/>
      <c r="I51" s="279"/>
      <c r="J51" s="279"/>
      <c r="K51" s="279"/>
    </row>
    <row r="52" spans="1:11" ht="13.5">
      <c r="A52" s="278"/>
      <c r="C52" s="279"/>
      <c r="D52" s="279"/>
      <c r="E52" s="279"/>
      <c r="F52" s="279"/>
      <c r="G52" s="279"/>
      <c r="H52" s="279"/>
      <c r="I52" s="279"/>
      <c r="J52" s="279"/>
      <c r="K52" s="279"/>
    </row>
    <row r="53" spans="1:11" ht="13.5">
      <c r="A53" s="278"/>
      <c r="C53" s="279"/>
      <c r="D53" s="279"/>
      <c r="E53" s="279"/>
      <c r="F53" s="279"/>
      <c r="G53" s="279"/>
      <c r="H53" s="279"/>
      <c r="I53" s="279"/>
      <c r="J53" s="279"/>
      <c r="K53" s="279"/>
    </row>
    <row r="54" spans="1:11" ht="13.5">
      <c r="A54" s="278"/>
      <c r="C54" s="279"/>
      <c r="D54" s="279"/>
      <c r="E54" s="279"/>
      <c r="F54" s="279"/>
      <c r="G54" s="279"/>
      <c r="H54" s="279"/>
      <c r="I54" s="279"/>
      <c r="J54" s="279"/>
      <c r="K54" s="279"/>
    </row>
    <row r="55" ht="12.75">
      <c r="A55" s="278"/>
    </row>
    <row r="56" ht="12.75">
      <c r="A56" s="278"/>
    </row>
    <row r="57" ht="12.75">
      <c r="A57" s="278"/>
    </row>
    <row r="58" ht="12.75">
      <c r="A58" s="91"/>
    </row>
  </sheetData>
  <sheetProtection/>
  <mergeCells count="3">
    <mergeCell ref="B1:I1"/>
    <mergeCell ref="A5:A25"/>
    <mergeCell ref="A31:A4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2" r:id="rId1"/>
  <headerFooter alignWithMargins="0">
    <oddHeader>&amp;R&amp;K0070C0APPENDIX 2</oddHeader>
    <oddFooter>&amp;C&amp;"Arial Unicode MS,Normal"&amp;7&amp;K00-031Nestlé Group - 2012 restatements (unaudited)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3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9.57421875" style="321" customWidth="1"/>
    <col min="2" max="3" width="11.7109375" style="321" customWidth="1"/>
    <col min="4" max="4" width="2.7109375" style="321" customWidth="1"/>
    <col min="5" max="7" width="11.7109375" style="321" customWidth="1"/>
    <col min="8" max="8" width="2.7109375" style="321" customWidth="1"/>
    <col min="9" max="9" width="11.7109375" style="321" customWidth="1"/>
    <col min="10" max="16384" width="9.140625" style="321" customWidth="1"/>
  </cols>
  <sheetData>
    <row r="1" spans="1:9" s="361" customFormat="1" ht="17.25">
      <c r="A1" s="432" t="s">
        <v>191</v>
      </c>
      <c r="B1" s="432"/>
      <c r="C1" s="432"/>
      <c r="D1" s="432"/>
      <c r="E1" s="432"/>
      <c r="F1" s="432"/>
      <c r="G1" s="432"/>
      <c r="H1" s="363"/>
      <c r="I1" s="362"/>
    </row>
    <row r="2" spans="1:9" s="361" customFormat="1" ht="12" customHeight="1">
      <c r="A2" s="363"/>
      <c r="B2" s="363"/>
      <c r="C2" s="363"/>
      <c r="D2" s="363"/>
      <c r="E2" s="363"/>
      <c r="F2" s="363"/>
      <c r="G2" s="363"/>
      <c r="H2" s="363"/>
      <c r="I2" s="362"/>
    </row>
    <row r="3" spans="1:9" ht="15">
      <c r="A3" s="433" t="s">
        <v>190</v>
      </c>
      <c r="B3" s="433"/>
      <c r="C3" s="433"/>
      <c r="D3" s="433"/>
      <c r="E3" s="433"/>
      <c r="F3" s="433"/>
      <c r="G3" s="433"/>
      <c r="H3" s="433"/>
      <c r="I3" s="433"/>
    </row>
    <row r="4" spans="1:9" ht="27" customHeight="1">
      <c r="A4" s="349" t="s">
        <v>1</v>
      </c>
      <c r="B4" s="348"/>
      <c r="C4" s="348"/>
      <c r="D4" s="348"/>
      <c r="E4" s="348"/>
      <c r="F4" s="348"/>
      <c r="G4" s="348"/>
      <c r="H4" s="434" t="s">
        <v>48</v>
      </c>
      <c r="I4" s="434"/>
    </row>
    <row r="5" spans="1:9" s="339" customFormat="1" ht="81.75" customHeight="1">
      <c r="A5" s="347"/>
      <c r="B5" s="345" t="s">
        <v>188</v>
      </c>
      <c r="C5" s="345" t="s">
        <v>187</v>
      </c>
      <c r="D5" s="345"/>
      <c r="E5" s="345" t="s">
        <v>186</v>
      </c>
      <c r="F5" s="346" t="s">
        <v>185</v>
      </c>
      <c r="G5" s="346" t="s">
        <v>184</v>
      </c>
      <c r="H5" s="345"/>
      <c r="I5" s="344" t="s">
        <v>183</v>
      </c>
    </row>
    <row r="6" spans="1:9" s="339" customFormat="1" ht="4.5" customHeight="1">
      <c r="A6" s="343"/>
      <c r="B6" s="342"/>
      <c r="C6" s="342"/>
      <c r="D6" s="341"/>
      <c r="E6" s="342"/>
      <c r="F6" s="342"/>
      <c r="G6" s="342"/>
      <c r="H6" s="341"/>
      <c r="I6" s="340"/>
    </row>
    <row r="7" spans="1:9" s="323" customFormat="1" ht="12.75" customHeight="1">
      <c r="A7" s="336" t="s">
        <v>2</v>
      </c>
      <c r="B7" s="360">
        <v>7381</v>
      </c>
      <c r="C7" s="360">
        <v>1109</v>
      </c>
      <c r="D7" s="359"/>
      <c r="E7" s="360">
        <v>-27</v>
      </c>
      <c r="F7" s="360">
        <v>-6</v>
      </c>
      <c r="G7" s="360">
        <v>-18</v>
      </c>
      <c r="H7" s="359"/>
      <c r="I7" s="357" t="s">
        <v>180</v>
      </c>
    </row>
    <row r="8" spans="1:9" s="323" customFormat="1" ht="12.75" customHeight="1">
      <c r="A8" s="336" t="s">
        <v>3</v>
      </c>
      <c r="B8" s="357">
        <v>13266</v>
      </c>
      <c r="C8" s="357">
        <v>2326</v>
      </c>
      <c r="D8" s="356"/>
      <c r="E8" s="357">
        <v>-37</v>
      </c>
      <c r="F8" s="357" t="s">
        <v>180</v>
      </c>
      <c r="G8" s="357">
        <v>8</v>
      </c>
      <c r="H8" s="356"/>
      <c r="I8" s="357" t="s">
        <v>180</v>
      </c>
    </row>
    <row r="9" spans="1:9" s="323" customFormat="1" ht="12.75" customHeight="1">
      <c r="A9" s="19" t="s">
        <v>4</v>
      </c>
      <c r="B9" s="357">
        <v>9173</v>
      </c>
      <c r="C9" s="357">
        <v>1733</v>
      </c>
      <c r="D9" s="356"/>
      <c r="E9" s="357">
        <v>-4</v>
      </c>
      <c r="F9" s="357">
        <v>-3</v>
      </c>
      <c r="G9" s="357">
        <v>-6</v>
      </c>
      <c r="H9" s="356"/>
      <c r="I9" s="357" t="s">
        <v>180</v>
      </c>
    </row>
    <row r="10" spans="1:9" s="358" customFormat="1" ht="12.75" customHeight="1">
      <c r="A10" s="336" t="s">
        <v>5</v>
      </c>
      <c r="B10" s="357">
        <v>3555</v>
      </c>
      <c r="C10" s="357">
        <v>357</v>
      </c>
      <c r="D10" s="356"/>
      <c r="E10" s="357">
        <v>-6</v>
      </c>
      <c r="F10" s="357">
        <v>-4</v>
      </c>
      <c r="G10" s="357">
        <v>-4</v>
      </c>
      <c r="H10" s="356"/>
      <c r="I10" s="357">
        <v>-1</v>
      </c>
    </row>
    <row r="11" spans="1:9" s="323" customFormat="1" ht="12.75" customHeight="1">
      <c r="A11" s="336" t="s">
        <v>6</v>
      </c>
      <c r="B11" s="357">
        <v>3831</v>
      </c>
      <c r="C11" s="357">
        <v>788</v>
      </c>
      <c r="D11" s="356"/>
      <c r="E11" s="357">
        <v>-8</v>
      </c>
      <c r="F11" s="357" t="s">
        <v>180</v>
      </c>
      <c r="G11" s="357">
        <v>-2</v>
      </c>
      <c r="H11" s="356"/>
      <c r="I11" s="357" t="s">
        <v>180</v>
      </c>
    </row>
    <row r="12" spans="1:9" s="323" customFormat="1" ht="12.75" customHeight="1">
      <c r="A12" s="336" t="s">
        <v>182</v>
      </c>
      <c r="B12" s="357">
        <v>5672</v>
      </c>
      <c r="C12" s="357">
        <v>1054</v>
      </c>
      <c r="D12" s="356"/>
      <c r="E12" s="357">
        <v>-19</v>
      </c>
      <c r="F12" s="357">
        <v>-1</v>
      </c>
      <c r="G12" s="357">
        <v>-2</v>
      </c>
      <c r="H12" s="356"/>
      <c r="I12" s="357">
        <v>-1</v>
      </c>
    </row>
    <row r="13" spans="1:9" s="323" customFormat="1" ht="12.75" customHeight="1">
      <c r="A13" s="334" t="s">
        <v>181</v>
      </c>
      <c r="B13" s="355"/>
      <c r="C13" s="355">
        <v>-994</v>
      </c>
      <c r="D13" s="356"/>
      <c r="E13" s="355">
        <v>-5</v>
      </c>
      <c r="F13" s="355" t="s">
        <v>189</v>
      </c>
      <c r="G13" s="355" t="s">
        <v>180</v>
      </c>
      <c r="H13" s="356"/>
      <c r="I13" s="355">
        <v>-1</v>
      </c>
    </row>
    <row r="14" spans="1:9" s="326" customFormat="1" ht="12.75" customHeight="1">
      <c r="A14" s="331" t="s">
        <v>179</v>
      </c>
      <c r="B14" s="353">
        <f>SUM(B7:B13)</f>
        <v>42878</v>
      </c>
      <c r="C14" s="353">
        <f>SUM(C7:C13)</f>
        <v>6373</v>
      </c>
      <c r="D14" s="354"/>
      <c r="E14" s="353">
        <f>SUM(E7:E13)</f>
        <v>-106</v>
      </c>
      <c r="F14" s="353">
        <f>SUM(F7:F13)</f>
        <v>-14</v>
      </c>
      <c r="G14" s="353">
        <f>SUM(G7:G13)</f>
        <v>-24</v>
      </c>
      <c r="H14" s="354"/>
      <c r="I14" s="353">
        <f>SUM(I7:I13)</f>
        <v>-3</v>
      </c>
    </row>
    <row r="15" spans="1:9" s="323" customFormat="1" ht="12.75" customHeight="1">
      <c r="A15" s="352"/>
      <c r="B15" s="324"/>
      <c r="C15" s="324"/>
      <c r="D15" s="324"/>
      <c r="E15" s="435" t="s">
        <v>178</v>
      </c>
      <c r="F15" s="435"/>
      <c r="G15" s="435"/>
      <c r="H15" s="324"/>
      <c r="I15" s="324"/>
    </row>
    <row r="16" spans="1:9" s="323" customFormat="1" ht="12.75" customHeight="1">
      <c r="A16" s="352"/>
      <c r="B16" s="324"/>
      <c r="C16" s="324"/>
      <c r="D16" s="324"/>
      <c r="E16" s="324"/>
      <c r="F16" s="324"/>
      <c r="G16" s="324"/>
      <c r="H16" s="324"/>
      <c r="I16" s="324"/>
    </row>
    <row r="17" spans="1:9" s="332" customFormat="1" ht="12.75" customHeight="1">
      <c r="A17" s="351"/>
      <c r="B17" s="350"/>
      <c r="C17" s="350"/>
      <c r="D17" s="350"/>
      <c r="E17" s="350"/>
      <c r="F17" s="350"/>
      <c r="G17" s="350"/>
      <c r="H17" s="350"/>
      <c r="I17" s="350"/>
    </row>
    <row r="18" spans="1:9" s="332" customFormat="1" ht="27" customHeight="1">
      <c r="A18" s="349" t="s">
        <v>1</v>
      </c>
      <c r="B18" s="348"/>
      <c r="C18" s="348"/>
      <c r="D18" s="348"/>
      <c r="E18" s="348"/>
      <c r="F18" s="348"/>
      <c r="G18" s="348"/>
      <c r="H18" s="436" t="s">
        <v>47</v>
      </c>
      <c r="I18" s="436"/>
    </row>
    <row r="19" spans="1:9" s="332" customFormat="1" ht="79.5" customHeight="1">
      <c r="A19" s="347"/>
      <c r="B19" s="345" t="s">
        <v>188</v>
      </c>
      <c r="C19" s="345" t="s">
        <v>187</v>
      </c>
      <c r="D19" s="345"/>
      <c r="E19" s="345" t="s">
        <v>186</v>
      </c>
      <c r="F19" s="346" t="s">
        <v>185</v>
      </c>
      <c r="G19" s="346" t="s">
        <v>184</v>
      </c>
      <c r="H19" s="345"/>
      <c r="I19" s="344" t="s">
        <v>183</v>
      </c>
    </row>
    <row r="20" spans="1:9" s="339" customFormat="1" ht="4.5" customHeight="1">
      <c r="A20" s="343"/>
      <c r="B20" s="342"/>
      <c r="C20" s="342"/>
      <c r="D20" s="341"/>
      <c r="E20" s="342"/>
      <c r="F20" s="342"/>
      <c r="G20" s="342"/>
      <c r="H20" s="341"/>
      <c r="I20" s="340"/>
    </row>
    <row r="21" spans="1:9" s="332" customFormat="1" ht="12.75" customHeight="1">
      <c r="A21" s="336" t="s">
        <v>2</v>
      </c>
      <c r="B21" s="338">
        <v>7379</v>
      </c>
      <c r="C21" s="338">
        <v>1137</v>
      </c>
      <c r="D21" s="337"/>
      <c r="E21" s="338">
        <v>-27</v>
      </c>
      <c r="F21" s="338">
        <v>-6</v>
      </c>
      <c r="G21" s="338">
        <v>-18</v>
      </c>
      <c r="H21" s="337"/>
      <c r="I21" s="335" t="s">
        <v>180</v>
      </c>
    </row>
    <row r="22" spans="1:9" s="323" customFormat="1" ht="12.75" customHeight="1">
      <c r="A22" s="336" t="s">
        <v>3</v>
      </c>
      <c r="B22" s="335">
        <v>13419</v>
      </c>
      <c r="C22" s="335">
        <v>2334</v>
      </c>
      <c r="D22" s="324"/>
      <c r="E22" s="335">
        <v>-37</v>
      </c>
      <c r="F22" s="335" t="s">
        <v>180</v>
      </c>
      <c r="G22" s="335">
        <v>8</v>
      </c>
      <c r="H22" s="324"/>
      <c r="I22" s="335" t="s">
        <v>180</v>
      </c>
    </row>
    <row r="23" spans="1:9" s="326" customFormat="1" ht="12.75" customHeight="1">
      <c r="A23" s="19" t="s">
        <v>4</v>
      </c>
      <c r="B23" s="335">
        <v>9192</v>
      </c>
      <c r="C23" s="335">
        <v>1737</v>
      </c>
      <c r="D23" s="324"/>
      <c r="E23" s="335">
        <v>-4</v>
      </c>
      <c r="F23" s="335">
        <v>-3</v>
      </c>
      <c r="G23" s="335">
        <v>-6</v>
      </c>
      <c r="H23" s="324"/>
      <c r="I23" s="335" t="s">
        <v>180</v>
      </c>
    </row>
    <row r="24" spans="1:9" s="323" customFormat="1" ht="12.75" customHeight="1">
      <c r="A24" s="336" t="s">
        <v>5</v>
      </c>
      <c r="B24" s="335">
        <v>3555</v>
      </c>
      <c r="C24" s="335">
        <v>354</v>
      </c>
      <c r="D24" s="324"/>
      <c r="E24" s="335">
        <v>-6</v>
      </c>
      <c r="F24" s="335">
        <v>-4</v>
      </c>
      <c r="G24" s="335">
        <v>-4</v>
      </c>
      <c r="H24" s="324"/>
      <c r="I24" s="335">
        <v>-1</v>
      </c>
    </row>
    <row r="25" spans="1:9" s="323" customFormat="1" ht="12.75" customHeight="1">
      <c r="A25" s="336" t="s">
        <v>6</v>
      </c>
      <c r="B25" s="335">
        <v>3831</v>
      </c>
      <c r="C25" s="335">
        <v>788</v>
      </c>
      <c r="D25" s="324"/>
      <c r="E25" s="335">
        <v>-8</v>
      </c>
      <c r="F25" s="335" t="s">
        <v>180</v>
      </c>
      <c r="G25" s="335">
        <v>-2</v>
      </c>
      <c r="H25" s="324"/>
      <c r="I25" s="335" t="s">
        <v>180</v>
      </c>
    </row>
    <row r="26" spans="1:9" s="323" customFormat="1" ht="12.75" customHeight="1">
      <c r="A26" s="336" t="s">
        <v>182</v>
      </c>
      <c r="B26" s="335">
        <v>6721</v>
      </c>
      <c r="C26" s="335">
        <v>1182</v>
      </c>
      <c r="D26" s="324"/>
      <c r="E26" s="335">
        <v>-36</v>
      </c>
      <c r="F26" s="335">
        <v>-1</v>
      </c>
      <c r="G26" s="335">
        <v>-7</v>
      </c>
      <c r="H26" s="324"/>
      <c r="I26" s="335">
        <v>-1</v>
      </c>
    </row>
    <row r="27" spans="1:9" s="332" customFormat="1" ht="12.75" customHeight="1">
      <c r="A27" s="334" t="s">
        <v>181</v>
      </c>
      <c r="B27" s="333"/>
      <c r="C27" s="333">
        <v>-933</v>
      </c>
      <c r="D27" s="324"/>
      <c r="E27" s="333">
        <v>-5</v>
      </c>
      <c r="F27" s="333" t="s">
        <v>180</v>
      </c>
      <c r="G27" s="333" t="s">
        <v>180</v>
      </c>
      <c r="H27" s="324"/>
      <c r="I27" s="333">
        <v>-1</v>
      </c>
    </row>
    <row r="28" spans="1:9" s="323" customFormat="1" ht="12.75" customHeight="1">
      <c r="A28" s="331" t="s">
        <v>179</v>
      </c>
      <c r="B28" s="329">
        <f>SUM(B21:B27)</f>
        <v>44097</v>
      </c>
      <c r="C28" s="329">
        <f>SUM(C21:C27)</f>
        <v>6599</v>
      </c>
      <c r="D28" s="330"/>
      <c r="E28" s="329">
        <f>SUM(E21:E27)</f>
        <v>-123</v>
      </c>
      <c r="F28" s="329">
        <f>SUM(F21:F27)</f>
        <v>-14</v>
      </c>
      <c r="G28" s="329">
        <f>SUM(G21:G27)</f>
        <v>-29</v>
      </c>
      <c r="H28" s="330"/>
      <c r="I28" s="329">
        <f>SUM(I21:I27)</f>
        <v>-3</v>
      </c>
    </row>
    <row r="29" spans="1:9" s="326" customFormat="1" ht="12.75" customHeight="1">
      <c r="A29" s="328"/>
      <c r="B29" s="327"/>
      <c r="C29" s="327"/>
      <c r="D29" s="324"/>
      <c r="E29" s="435" t="s">
        <v>178</v>
      </c>
      <c r="F29" s="435"/>
      <c r="G29" s="435"/>
      <c r="H29" s="324"/>
      <c r="I29" s="327"/>
    </row>
    <row r="30" spans="1:9" s="323" customFormat="1" ht="12.75" customHeight="1">
      <c r="A30" s="325"/>
      <c r="B30" s="324"/>
      <c r="C30" s="324"/>
      <c r="D30" s="324"/>
      <c r="E30" s="324"/>
      <c r="F30" s="324"/>
      <c r="G30" s="324"/>
      <c r="H30" s="324"/>
      <c r="I30" s="324"/>
    </row>
    <row r="31" spans="1:9" ht="12.75">
      <c r="A31" s="431" t="s">
        <v>177</v>
      </c>
      <c r="B31" s="431"/>
      <c r="C31" s="431"/>
      <c r="D31" s="431"/>
      <c r="E31" s="431"/>
      <c r="F31" s="431"/>
      <c r="G31" s="431"/>
      <c r="H31" s="431"/>
      <c r="I31" s="431"/>
    </row>
    <row r="32" ht="12.75">
      <c r="A32" s="322" t="s">
        <v>176</v>
      </c>
    </row>
    <row r="33" ht="12.75">
      <c r="A33" s="322" t="s">
        <v>175</v>
      </c>
    </row>
  </sheetData>
  <sheetProtection/>
  <mergeCells count="7">
    <mergeCell ref="A31:I31"/>
    <mergeCell ref="A1:G1"/>
    <mergeCell ref="A3:I3"/>
    <mergeCell ref="H4:I4"/>
    <mergeCell ref="E15:G15"/>
    <mergeCell ref="H18:I18"/>
    <mergeCell ref="E29:G29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&amp;R&amp;K0070C0APPENDIX 2</oddHeader>
    <oddFooter>&amp;C&amp;"Arial Unicode MS,Normal"&amp;7&amp;K00-030Nestlé Group - 2012 restatements (unaudited)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4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9.57421875" style="321" customWidth="1"/>
    <col min="2" max="3" width="11.7109375" style="321" customWidth="1"/>
    <col min="4" max="4" width="2.7109375" style="321" customWidth="1"/>
    <col min="5" max="7" width="11.7109375" style="321" customWidth="1"/>
    <col min="8" max="8" width="2.7109375" style="321" customWidth="1"/>
    <col min="9" max="9" width="11.7109375" style="321" customWidth="1"/>
    <col min="10" max="16384" width="9.140625" style="321" customWidth="1"/>
  </cols>
  <sheetData>
    <row r="1" spans="1:9" s="361" customFormat="1" ht="17.25">
      <c r="A1" s="437" t="s">
        <v>197</v>
      </c>
      <c r="B1" s="437"/>
      <c r="C1" s="437"/>
      <c r="D1" s="437"/>
      <c r="E1" s="437"/>
      <c r="F1" s="437"/>
      <c r="G1" s="437"/>
      <c r="H1" s="363"/>
      <c r="I1" s="362"/>
    </row>
    <row r="2" spans="1:9" s="361" customFormat="1" ht="12" customHeight="1">
      <c r="A2" s="363"/>
      <c r="B2" s="363"/>
      <c r="C2" s="363"/>
      <c r="D2" s="363"/>
      <c r="E2" s="363"/>
      <c r="F2" s="363"/>
      <c r="G2" s="363"/>
      <c r="H2" s="363"/>
      <c r="I2" s="362"/>
    </row>
    <row r="3" spans="1:9" ht="15">
      <c r="A3" s="433" t="s">
        <v>196</v>
      </c>
      <c r="B3" s="433"/>
      <c r="C3" s="433"/>
      <c r="D3" s="433"/>
      <c r="E3" s="433"/>
      <c r="F3" s="433"/>
      <c r="G3" s="433"/>
      <c r="H3" s="433"/>
      <c r="I3" s="433"/>
    </row>
    <row r="4" spans="1:9" ht="27" customHeight="1">
      <c r="A4" s="349" t="s">
        <v>1</v>
      </c>
      <c r="B4" s="348"/>
      <c r="C4" s="348"/>
      <c r="D4" s="348"/>
      <c r="E4" s="348"/>
      <c r="F4" s="348"/>
      <c r="G4" s="348"/>
      <c r="H4" s="434" t="s">
        <v>48</v>
      </c>
      <c r="I4" s="434"/>
    </row>
    <row r="5" spans="1:9" s="339" customFormat="1" ht="79.5" customHeight="1">
      <c r="A5" s="347"/>
      <c r="B5" s="345" t="s">
        <v>46</v>
      </c>
      <c r="C5" s="345" t="s">
        <v>187</v>
      </c>
      <c r="D5" s="345"/>
      <c r="E5" s="345" t="s">
        <v>186</v>
      </c>
      <c r="F5" s="346" t="s">
        <v>185</v>
      </c>
      <c r="G5" s="346" t="s">
        <v>184</v>
      </c>
      <c r="H5" s="345"/>
      <c r="I5" s="344" t="s">
        <v>183</v>
      </c>
    </row>
    <row r="6" spans="1:9" s="339" customFormat="1" ht="4.5" customHeight="1">
      <c r="A6" s="343"/>
      <c r="B6" s="342"/>
      <c r="C6" s="342"/>
      <c r="D6" s="341"/>
      <c r="E6" s="342"/>
      <c r="F6" s="342"/>
      <c r="G6" s="342"/>
      <c r="H6" s="341"/>
      <c r="I6" s="340"/>
    </row>
    <row r="7" spans="1:9" s="323" customFormat="1" ht="12.75" customHeight="1">
      <c r="A7" s="336" t="s">
        <v>17</v>
      </c>
      <c r="B7" s="360">
        <v>9731</v>
      </c>
      <c r="C7" s="360">
        <v>2238</v>
      </c>
      <c r="D7" s="359"/>
      <c r="E7" s="360">
        <v>-26</v>
      </c>
      <c r="F7" s="360">
        <v>-6</v>
      </c>
      <c r="G7" s="360">
        <v>-7</v>
      </c>
      <c r="H7" s="359"/>
      <c r="I7" s="357" t="s">
        <v>180</v>
      </c>
    </row>
    <row r="8" spans="1:9" s="323" customFormat="1" ht="12.75" customHeight="1">
      <c r="A8" s="336" t="s">
        <v>19</v>
      </c>
      <c r="B8" s="357">
        <v>3343</v>
      </c>
      <c r="C8" s="357">
        <v>353</v>
      </c>
      <c r="D8" s="356"/>
      <c r="E8" s="357">
        <v>-5</v>
      </c>
      <c r="F8" s="357">
        <v>-4</v>
      </c>
      <c r="G8" s="357">
        <v>-4</v>
      </c>
      <c r="H8" s="356"/>
      <c r="I8" s="357">
        <v>-1</v>
      </c>
    </row>
    <row r="9" spans="1:9" s="323" customFormat="1" ht="12.75" customHeight="1">
      <c r="A9" s="19" t="s">
        <v>7</v>
      </c>
      <c r="B9" s="357">
        <v>8442</v>
      </c>
      <c r="C9" s="357">
        <v>1277</v>
      </c>
      <c r="D9" s="356"/>
      <c r="E9" s="357">
        <v>-33</v>
      </c>
      <c r="F9" s="357" t="s">
        <v>180</v>
      </c>
      <c r="G9" s="357">
        <v>-7</v>
      </c>
      <c r="H9" s="356"/>
      <c r="I9" s="357" t="s">
        <v>180</v>
      </c>
    </row>
    <row r="10" spans="1:9" s="323" customFormat="1" ht="12.75" customHeight="1">
      <c r="A10" s="19" t="s">
        <v>8</v>
      </c>
      <c r="B10" s="357">
        <v>4744</v>
      </c>
      <c r="C10" s="357">
        <v>913</v>
      </c>
      <c r="D10" s="356"/>
      <c r="E10" s="357">
        <v>-11</v>
      </c>
      <c r="F10" s="357" t="s">
        <v>180</v>
      </c>
      <c r="G10" s="357">
        <v>-2</v>
      </c>
      <c r="H10" s="356"/>
      <c r="I10" s="357" t="s">
        <v>180</v>
      </c>
    </row>
    <row r="11" spans="1:9" s="323" customFormat="1" ht="12.75" customHeight="1">
      <c r="A11" s="19" t="s">
        <v>9</v>
      </c>
      <c r="B11" s="357">
        <v>6869</v>
      </c>
      <c r="C11" s="357">
        <v>910</v>
      </c>
      <c r="D11" s="356"/>
      <c r="E11" s="357">
        <v>-17</v>
      </c>
      <c r="F11" s="357">
        <v>-2</v>
      </c>
      <c r="G11" s="357">
        <v>-2</v>
      </c>
      <c r="H11" s="356"/>
      <c r="I11" s="357">
        <v>-1</v>
      </c>
    </row>
    <row r="12" spans="1:9" s="323" customFormat="1" ht="12.75" customHeight="1">
      <c r="A12" s="19" t="s">
        <v>0</v>
      </c>
      <c r="B12" s="357">
        <v>4563</v>
      </c>
      <c r="C12" s="357">
        <v>630</v>
      </c>
      <c r="D12" s="356"/>
      <c r="E12" s="357">
        <v>-35</v>
      </c>
      <c r="F12" s="357">
        <v>-2</v>
      </c>
      <c r="G12" s="357">
        <v>-9</v>
      </c>
      <c r="H12" s="356"/>
      <c r="I12" s="357" t="s">
        <v>180</v>
      </c>
    </row>
    <row r="13" spans="1:9" s="323" customFormat="1" ht="12.75" customHeight="1">
      <c r="A13" s="19" t="s">
        <v>18</v>
      </c>
      <c r="B13" s="357">
        <v>5186</v>
      </c>
      <c r="C13" s="357">
        <v>1046</v>
      </c>
      <c r="D13" s="356"/>
      <c r="E13" s="357">
        <v>26</v>
      </c>
      <c r="F13" s="357" t="s">
        <v>180</v>
      </c>
      <c r="G13" s="357">
        <v>7</v>
      </c>
      <c r="H13" s="356"/>
      <c r="I13" s="357" t="s">
        <v>180</v>
      </c>
    </row>
    <row r="14" spans="1:9" s="323" customFormat="1" ht="12.75" customHeight="1">
      <c r="A14" s="19" t="s">
        <v>194</v>
      </c>
      <c r="B14" s="357"/>
      <c r="C14" s="357">
        <v>-994</v>
      </c>
      <c r="D14" s="356"/>
      <c r="E14" s="357">
        <v>-5</v>
      </c>
      <c r="F14" s="357" t="s">
        <v>180</v>
      </c>
      <c r="G14" s="357" t="s">
        <v>180</v>
      </c>
      <c r="H14" s="356"/>
      <c r="I14" s="357">
        <v>-1</v>
      </c>
    </row>
    <row r="15" spans="1:9" s="326" customFormat="1" ht="12.75" customHeight="1">
      <c r="A15" s="331" t="s">
        <v>193</v>
      </c>
      <c r="B15" s="353">
        <f>SUM(B7:B14)</f>
        <v>42878</v>
      </c>
      <c r="C15" s="353">
        <f>SUM(C7:C14)</f>
        <v>6373</v>
      </c>
      <c r="D15" s="354"/>
      <c r="E15" s="353">
        <f>SUM(E7:E14)</f>
        <v>-106</v>
      </c>
      <c r="F15" s="353">
        <f>SUM(F7:F14)</f>
        <v>-14</v>
      </c>
      <c r="G15" s="353">
        <f>SUM(G7:G14)</f>
        <v>-24</v>
      </c>
      <c r="H15" s="354"/>
      <c r="I15" s="353">
        <f>SUM(I7:I14)</f>
        <v>-3</v>
      </c>
    </row>
    <row r="16" spans="1:9" s="323" customFormat="1" ht="12.75" customHeight="1">
      <c r="A16" s="352"/>
      <c r="B16" s="324"/>
      <c r="C16" s="324"/>
      <c r="D16" s="324"/>
      <c r="E16" s="435" t="s">
        <v>178</v>
      </c>
      <c r="F16" s="435"/>
      <c r="G16" s="435"/>
      <c r="H16" s="324"/>
      <c r="I16" s="324"/>
    </row>
    <row r="17" spans="1:9" s="323" customFormat="1" ht="12.75" customHeight="1">
      <c r="A17" s="352"/>
      <c r="B17" s="324"/>
      <c r="C17" s="324"/>
      <c r="D17" s="324"/>
      <c r="E17" s="324"/>
      <c r="F17" s="324"/>
      <c r="G17" s="324"/>
      <c r="H17" s="324"/>
      <c r="I17" s="324"/>
    </row>
    <row r="18" spans="1:9" s="332" customFormat="1" ht="12.75" customHeight="1">
      <c r="A18" s="351"/>
      <c r="B18" s="350"/>
      <c r="C18" s="350"/>
      <c r="D18" s="350"/>
      <c r="E18" s="350"/>
      <c r="F18" s="350"/>
      <c r="G18" s="350"/>
      <c r="H18" s="350"/>
      <c r="I18" s="350"/>
    </row>
    <row r="19" spans="1:9" s="332" customFormat="1" ht="27" customHeight="1">
      <c r="A19" s="349" t="s">
        <v>1</v>
      </c>
      <c r="B19" s="348"/>
      <c r="C19" s="348"/>
      <c r="D19" s="348"/>
      <c r="E19" s="348"/>
      <c r="F19" s="348"/>
      <c r="G19" s="348"/>
      <c r="H19" s="436" t="s">
        <v>47</v>
      </c>
      <c r="I19" s="436"/>
    </row>
    <row r="20" spans="1:9" s="339" customFormat="1" ht="80.25" customHeight="1">
      <c r="A20" s="347"/>
      <c r="B20" s="345" t="s">
        <v>46</v>
      </c>
      <c r="C20" s="345" t="s">
        <v>187</v>
      </c>
      <c r="D20" s="345"/>
      <c r="E20" s="345" t="s">
        <v>186</v>
      </c>
      <c r="F20" s="346" t="s">
        <v>185</v>
      </c>
      <c r="G20" s="346" t="s">
        <v>184</v>
      </c>
      <c r="H20" s="345"/>
      <c r="I20" s="344" t="s">
        <v>183</v>
      </c>
    </row>
    <row r="21" spans="1:9" s="339" customFormat="1" ht="4.5" customHeight="1">
      <c r="A21" s="343"/>
      <c r="B21" s="342"/>
      <c r="C21" s="342"/>
      <c r="D21" s="341"/>
      <c r="E21" s="342"/>
      <c r="F21" s="342"/>
      <c r="G21" s="342"/>
      <c r="H21" s="341"/>
      <c r="I21" s="340"/>
    </row>
    <row r="22" spans="1:9" s="323" customFormat="1" ht="12.75" customHeight="1">
      <c r="A22" s="336" t="s">
        <v>17</v>
      </c>
      <c r="B22" s="338">
        <v>9620</v>
      </c>
      <c r="C22" s="338">
        <v>2276</v>
      </c>
      <c r="D22" s="337"/>
      <c r="E22" s="338">
        <v>-38</v>
      </c>
      <c r="F22" s="338">
        <v>-6</v>
      </c>
      <c r="G22" s="338">
        <v>-10</v>
      </c>
      <c r="H22" s="337"/>
      <c r="I22" s="335" t="s">
        <v>180</v>
      </c>
    </row>
    <row r="23" spans="1:9" s="323" customFormat="1" ht="12.75" customHeight="1">
      <c r="A23" s="336" t="s">
        <v>195</v>
      </c>
      <c r="B23" s="335">
        <v>3558</v>
      </c>
      <c r="C23" s="335">
        <v>354</v>
      </c>
      <c r="D23" s="324"/>
      <c r="E23" s="335">
        <v>-6</v>
      </c>
      <c r="F23" s="335">
        <v>-4</v>
      </c>
      <c r="G23" s="335">
        <v>-4</v>
      </c>
      <c r="H23" s="324"/>
      <c r="I23" s="335">
        <v>-1</v>
      </c>
    </row>
    <row r="24" spans="1:9" s="323" customFormat="1" ht="12.75" customHeight="1">
      <c r="A24" s="19" t="s">
        <v>7</v>
      </c>
      <c r="B24" s="335">
        <v>9078</v>
      </c>
      <c r="C24" s="335">
        <v>1309</v>
      </c>
      <c r="D24" s="324"/>
      <c r="E24" s="335">
        <v>-34</v>
      </c>
      <c r="F24" s="335" t="s">
        <v>180</v>
      </c>
      <c r="G24" s="335">
        <v>-8</v>
      </c>
      <c r="H24" s="324"/>
      <c r="I24" s="335" t="s">
        <v>180</v>
      </c>
    </row>
    <row r="25" spans="1:9" s="323" customFormat="1" ht="12.75" customHeight="1">
      <c r="A25" s="19" t="s">
        <v>8</v>
      </c>
      <c r="B25" s="335">
        <v>5207</v>
      </c>
      <c r="C25" s="335">
        <v>966</v>
      </c>
      <c r="D25" s="324"/>
      <c r="E25" s="335">
        <v>-15</v>
      </c>
      <c r="F25" s="335" t="s">
        <v>180</v>
      </c>
      <c r="G25" s="335">
        <v>-3</v>
      </c>
      <c r="H25" s="324"/>
      <c r="I25" s="335" t="s">
        <v>180</v>
      </c>
    </row>
    <row r="26" spans="1:9" s="323" customFormat="1" ht="12.75" customHeight="1">
      <c r="A26" s="19" t="s">
        <v>9</v>
      </c>
      <c r="B26" s="335">
        <v>6888</v>
      </c>
      <c r="C26" s="335">
        <v>915</v>
      </c>
      <c r="D26" s="324"/>
      <c r="E26" s="335">
        <v>-17</v>
      </c>
      <c r="F26" s="335">
        <v>-2</v>
      </c>
      <c r="G26" s="335">
        <v>-2</v>
      </c>
      <c r="H26" s="324"/>
      <c r="I26" s="335">
        <v>-1</v>
      </c>
    </row>
    <row r="27" spans="1:9" s="323" customFormat="1" ht="12.75" customHeight="1">
      <c r="A27" s="19" t="s">
        <v>0</v>
      </c>
      <c r="B27" s="335">
        <v>4560</v>
      </c>
      <c r="C27" s="335">
        <v>638</v>
      </c>
      <c r="D27" s="324"/>
      <c r="E27" s="335">
        <v>-34</v>
      </c>
      <c r="F27" s="335">
        <v>-2</v>
      </c>
      <c r="G27" s="335">
        <v>-9</v>
      </c>
      <c r="H27" s="324"/>
      <c r="I27" s="335" t="s">
        <v>180</v>
      </c>
    </row>
    <row r="28" spans="1:9" s="323" customFormat="1" ht="12.75" customHeight="1">
      <c r="A28" s="19" t="s">
        <v>18</v>
      </c>
      <c r="B28" s="335">
        <v>5186</v>
      </c>
      <c r="C28" s="335">
        <v>1074</v>
      </c>
      <c r="D28" s="324"/>
      <c r="E28" s="335">
        <v>26</v>
      </c>
      <c r="F28" s="335" t="s">
        <v>180</v>
      </c>
      <c r="G28" s="335">
        <v>7</v>
      </c>
      <c r="H28" s="324"/>
      <c r="I28" s="335" t="s">
        <v>180</v>
      </c>
    </row>
    <row r="29" spans="1:9" s="323" customFormat="1" ht="12.75" customHeight="1">
      <c r="A29" s="19" t="s">
        <v>194</v>
      </c>
      <c r="B29" s="335"/>
      <c r="C29" s="335">
        <v>-933</v>
      </c>
      <c r="D29" s="324"/>
      <c r="E29" s="335">
        <v>-5</v>
      </c>
      <c r="F29" s="335" t="s">
        <v>180</v>
      </c>
      <c r="G29" s="335" t="s">
        <v>180</v>
      </c>
      <c r="H29" s="324"/>
      <c r="I29" s="335">
        <v>-1</v>
      </c>
    </row>
    <row r="30" spans="1:9" s="326" customFormat="1" ht="12.75" customHeight="1">
      <c r="A30" s="331" t="s">
        <v>193</v>
      </c>
      <c r="B30" s="329">
        <f>SUM(B22:B29)</f>
        <v>44097</v>
      </c>
      <c r="C30" s="329">
        <f>SUM(C22:C29)</f>
        <v>6599</v>
      </c>
      <c r="D30" s="330"/>
      <c r="E30" s="329">
        <f>SUM(E22:E29)</f>
        <v>-123</v>
      </c>
      <c r="F30" s="329">
        <f>SUM(F22:F29)</f>
        <v>-14</v>
      </c>
      <c r="G30" s="329">
        <f>SUM(G22:G29)</f>
        <v>-29</v>
      </c>
      <c r="H30" s="330"/>
      <c r="I30" s="329">
        <f>SUM(I22:I29)</f>
        <v>-3</v>
      </c>
    </row>
    <row r="31" spans="1:9" s="323" customFormat="1" ht="12.75" customHeight="1">
      <c r="A31" s="352"/>
      <c r="B31" s="324"/>
      <c r="C31" s="324"/>
      <c r="D31" s="324"/>
      <c r="E31" s="435" t="s">
        <v>178</v>
      </c>
      <c r="F31" s="435"/>
      <c r="G31" s="435"/>
      <c r="H31" s="324"/>
      <c r="I31" s="324"/>
    </row>
    <row r="32" spans="1:9" s="323" customFormat="1" ht="12.75" customHeight="1">
      <c r="A32" s="325"/>
      <c r="B32" s="324"/>
      <c r="C32" s="324"/>
      <c r="D32" s="324"/>
      <c r="E32" s="324"/>
      <c r="F32" s="324"/>
      <c r="G32" s="324"/>
      <c r="H32" s="324"/>
      <c r="I32" s="324"/>
    </row>
    <row r="33" spans="1:9" ht="12.75">
      <c r="A33" s="431" t="s">
        <v>20</v>
      </c>
      <c r="B33" s="431"/>
      <c r="C33" s="431"/>
      <c r="D33" s="431"/>
      <c r="E33" s="431"/>
      <c r="F33" s="431"/>
      <c r="G33" s="431"/>
      <c r="H33" s="431"/>
      <c r="I33" s="431"/>
    </row>
    <row r="34" spans="1:9" ht="12.75">
      <c r="A34" s="431" t="s">
        <v>192</v>
      </c>
      <c r="B34" s="431"/>
      <c r="C34" s="431"/>
      <c r="D34" s="431"/>
      <c r="E34" s="431"/>
      <c r="F34" s="431"/>
      <c r="G34" s="431"/>
      <c r="H34" s="431"/>
      <c r="I34" s="431"/>
    </row>
  </sheetData>
  <sheetProtection/>
  <mergeCells count="8">
    <mergeCell ref="A33:I33"/>
    <mergeCell ref="A34:I34"/>
    <mergeCell ref="A1:G1"/>
    <mergeCell ref="A3:I3"/>
    <mergeCell ref="H4:I4"/>
    <mergeCell ref="E16:G16"/>
    <mergeCell ref="H19:I19"/>
    <mergeCell ref="E31:G31"/>
  </mergeCells>
  <printOptions horizontalCentered="1"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&amp;R&amp;K0070C0APPENDIX 2</oddHeader>
    <oddFooter>&amp;C&amp;"Arial Unicode MS,Normal"&amp;7&amp;K00-031Nestlé Group - 2012 restatements (unaudited)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ahammou</cp:lastModifiedBy>
  <cp:lastPrinted>2013-03-21T09:11:29Z</cp:lastPrinted>
  <dcterms:created xsi:type="dcterms:W3CDTF">2011-01-12T12:25:39Z</dcterms:created>
  <dcterms:modified xsi:type="dcterms:W3CDTF">2013-03-21T18:08:09Z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jdf8721269474477b9506630603c26">
    <vt:lpwstr/>
  </property>
  <property fmtid="{D5CDD505-2E9C-101B-9397-08002B2CF9AE}" pid="4" name="NCP_DocumentTop">
    <vt:lpwstr/>
  </property>
  <property fmtid="{D5CDD505-2E9C-101B-9397-08002B2CF9AE}" pid="5" name="NSE_HTMLTit">
    <vt:lpwstr/>
  </property>
  <property fmtid="{D5CDD505-2E9C-101B-9397-08002B2CF9AE}" pid="6" name="NSE_AbstractConte">
    <vt:lpwstr/>
  </property>
  <property fmtid="{D5CDD505-2E9C-101B-9397-08002B2CF9AE}" pid="7" name="lbd954ea93e741bdabe08d6a9db826">
    <vt:lpwstr/>
  </property>
  <property fmtid="{D5CDD505-2E9C-101B-9397-08002B2CF9AE}" pid="8" name="NCP_Langua">
    <vt:lpwstr/>
  </property>
  <property fmtid="{D5CDD505-2E9C-101B-9397-08002B2CF9AE}" pid="9" name="TaxCatchA">
    <vt:lpwstr/>
  </property>
</Properties>
</file>