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https://nestle.sharepoint.com/teams/SustainabilityReporting/5 Annual Reporting/06. CSV/2020/"/>
    </mc:Choice>
  </mc:AlternateContent>
  <xr:revisionPtr revIDLastSave="33" documentId="8_{4B433436-1745-4A1A-94A9-7B99B82E1ADE}" xr6:coauthVersionLast="45" xr6:coauthVersionMax="45" xr10:uidLastSave="{E9CA30CD-41C7-48B5-8EB5-9C08D65DECA2}"/>
  <bookViews>
    <workbookView xWindow="130" yWindow="0" windowWidth="19070" windowHeight="10800" xr2:uid="{00000000-000D-0000-FFFF-FFFF00000000}"/>
  </bookViews>
  <sheets>
    <sheet name="CNEPI_2020" sheetId="1" r:id="rId1"/>
    <sheet name="Definitions" sheetId="3" r:id="rId2"/>
  </sheets>
  <externalReferences>
    <externalReference r:id="rId3"/>
    <externalReference r:id="rId4"/>
    <externalReference r:id="rId5"/>
  </externalReferences>
  <definedNames>
    <definedName name="ACT">'[1]Named range'!$D$12:$D$22</definedName>
    <definedName name="APR">'[2]% data ENV'!$G$1791</definedName>
    <definedName name="apri">'[3]env report + % data'!$G$1788</definedName>
    <definedName name="Budget">'[1]Named range'!$E$12:$E$22</definedName>
    <definedName name="ECRAPR">'[2]Energy table'!$G$1779</definedName>
    <definedName name="ECRFEB">'[2]Energy table'!$G$892</definedName>
    <definedName name="ECRJAN">'[2]Energy table'!$G$446</definedName>
    <definedName name="ECRMAR">'[2]Energy table'!$G$1336</definedName>
    <definedName name="ECRMAY">'[2]Energy table'!$G$2203</definedName>
    <definedName name="ENERAPR">'[2]Energy table'!$F$1779</definedName>
    <definedName name="ENERFEB">'[2]Energy table'!$F$892</definedName>
    <definedName name="ENERJAN">'[2]Energy table'!$F$446</definedName>
    <definedName name="ENERMAR">'[2]Energy table'!$F$1336</definedName>
    <definedName name="ENERMAY">'[2]Energy table'!$F$2203</definedName>
    <definedName name="FEB">'[2]% data ENV'!$G$897</definedName>
    <definedName name="France">'[1]Named range'!$B$5</definedName>
    <definedName name="Germany">'[1]Named range'!$C$5</definedName>
    <definedName name="graphdata_range" localSheetId="0">#REF!</definedName>
    <definedName name="graphdata_year_range" localSheetId="0">#REF!</definedName>
    <definedName name="JAN">'[2]% data ENV'!$G$449</definedName>
    <definedName name="LTIFRAPR">'[3]SAF REPOR +%DATA'!$I$4070</definedName>
    <definedName name="LTIFRAPRC">'[3]SAF REPOR +%DATA'!$K$4070</definedName>
    <definedName name="LTIFRFEB">'[3]SAF REPOR +%DATA'!$I$2047</definedName>
    <definedName name="LTIFRFEBC">'[3]SAF REPOR +%DATA'!$K$2047</definedName>
    <definedName name="LTIFRJAN">'[3]SAF REPOR +%DATA'!$I$1025</definedName>
    <definedName name="LTIFRMAR">'[3]SAF REPOR +%DATA'!$I$3062</definedName>
    <definedName name="LTIFRMARC">'[3]SAF REPOR +%DATA'!$K$3062</definedName>
    <definedName name="LTIFRMAY">'[3]SAF REPOR +%DATA'!$I$5049</definedName>
    <definedName name="LTIFRMAYC">'[3]SAF REPOR +%DATA'!$K$5049</definedName>
    <definedName name="MAR">'[2]% data ENV'!$G$1345</definedName>
    <definedName name="MAY">'[2]% data ENV'!$G$2217</definedName>
    <definedName name="PRAPR">'[2]Water table'!$I$1781</definedName>
    <definedName name="PRFEB">'[2]Water table'!$I$895</definedName>
    <definedName name="_xlnm.Print_Area" localSheetId="0">CNEPI_2020!$A$1:$AH$82</definedName>
    <definedName name="PRMAR">'[2]Water table'!$I$1338</definedName>
    <definedName name="PRMAY">'[2]Water table'!$I$2205</definedName>
    <definedName name="PRODAPR" localSheetId="0">'[2]Energy table'!#REF!</definedName>
    <definedName name="PRODFEB" localSheetId="0">'[2]Energy table'!#REF!</definedName>
    <definedName name="PRODJAN" localSheetId="0">'[2]Energy table'!#REF!</definedName>
    <definedName name="PRODMAR" localSheetId="0">'[2]Energy table'!#REF!</definedName>
    <definedName name="PRODMAY" localSheetId="0">'[2]Energy table'!#REF!</definedName>
    <definedName name="rACT" localSheetId="0">#REF!</definedName>
    <definedName name="rngCountryName" localSheetId="0">#REF!</definedName>
    <definedName name="rngExcludedFactories" localSheetId="0">#REF!</definedName>
    <definedName name="rngFactoryName" localSheetId="0">#REF!</definedName>
    <definedName name="rngFirstKPI" localSheetId="0">#REF!</definedName>
    <definedName name="rngFirstUnit" localSheetId="0">#REF!</definedName>
    <definedName name="rngFirstYear" localSheetId="0">#REF!</definedName>
    <definedName name="rngOneLine" localSheetId="0">#REF!</definedName>
    <definedName name="rngPeriod" localSheetId="0">#REF!</definedName>
    <definedName name="rngSubZoneName" localSheetId="0">#REF!</definedName>
    <definedName name="SAFAPR">'[3]SAF REPOR +%DATA'!$G$4068</definedName>
    <definedName name="SAFFEB">'[3]SAF REPOR +%DATA'!$G$2045</definedName>
    <definedName name="SAFJAN">'[3]SAF REPOR +%DATA'!$G$1023</definedName>
    <definedName name="SAFMAR">'[3]SAF REPOR +%DATA'!$G$3060</definedName>
    <definedName name="SAFMAY">'[3]SAF REPOR +%DATA'!$G$5047</definedName>
    <definedName name="WATAPR">'[2]Water table'!$J$1781</definedName>
    <definedName name="WATFEB">'[2]Water table'!$J$895</definedName>
    <definedName name="WATJAN">'[2]Water table'!$J$449</definedName>
    <definedName name="WATMAR">'[2]Water table'!$J$1338</definedName>
    <definedName name="WATMAY">'[2]Water table'!$J$2205</definedName>
    <definedName name="WWRAPR">'[2]Water table'!$K$1781</definedName>
    <definedName name="WWRFEB">'[2]Water table'!$K$895</definedName>
    <definedName name="WWRJAN">'[2]Water table'!$K$449</definedName>
    <definedName name="WWRMAR">'[2]Water table'!$K$1338</definedName>
    <definedName name="WWRMAY">'[2]Water table'!$K$2205</definedName>
    <definedName name="Year_range"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3" i="1" l="1"/>
  <c r="AD74" i="1" l="1"/>
  <c r="AC67" i="1" l="1"/>
  <c r="AD67" i="1"/>
  <c r="AD41" i="1" l="1"/>
  <c r="AF41" i="1"/>
  <c r="AD61" i="1"/>
  <c r="AD7" i="1" l="1"/>
  <c r="AD9" i="1"/>
  <c r="AD10" i="1"/>
  <c r="AG3" i="1" l="1"/>
  <c r="AD3" i="1"/>
  <c r="AD66" i="1"/>
  <c r="AC10" i="1"/>
  <c r="AC9" i="1"/>
  <c r="AC74" i="1" l="1"/>
  <c r="AD72" i="1"/>
  <c r="AF62" i="1"/>
  <c r="AF50" i="1"/>
  <c r="AF51" i="1"/>
  <c r="AF52" i="1"/>
  <c r="AF53" i="1"/>
  <c r="AF54" i="1"/>
  <c r="AF55" i="1"/>
  <c r="AF56" i="1"/>
  <c r="AF57" i="1"/>
  <c r="AF58" i="1"/>
  <c r="AF59" i="1"/>
  <c r="AF60" i="1"/>
  <c r="AC61" i="1"/>
  <c r="AF63" i="1"/>
  <c r="AF64" i="1"/>
  <c r="AF65" i="1"/>
  <c r="AD68" i="1"/>
  <c r="AF49" i="1"/>
  <c r="Q48" i="1"/>
  <c r="Q47" i="1"/>
  <c r="AF45" i="1"/>
  <c r="AF46" i="1"/>
  <c r="AF44" i="1"/>
  <c r="AF43" i="1"/>
  <c r="AF33" i="1"/>
  <c r="AF34" i="1"/>
  <c r="AF35" i="1"/>
  <c r="AF36" i="1"/>
  <c r="AF37" i="1"/>
  <c r="AF38" i="1"/>
  <c r="AD38" i="1"/>
  <c r="AF39" i="1"/>
  <c r="AD39" i="1"/>
  <c r="AF32" i="1"/>
  <c r="AF31" i="1"/>
  <c r="AF28" i="1"/>
  <c r="AF29" i="1"/>
  <c r="AD29" i="1"/>
  <c r="AF27" i="1"/>
  <c r="AD17" i="1"/>
  <c r="AD18" i="1"/>
  <c r="AD19" i="1"/>
  <c r="AD26" i="1"/>
  <c r="AC8" i="1"/>
  <c r="AD35" i="1" l="1"/>
  <c r="AE35" i="1"/>
  <c r="AG16" i="1"/>
  <c r="AD28" i="1"/>
  <c r="AE28" i="1"/>
  <c r="AE38" i="1"/>
  <c r="AD34" i="1"/>
  <c r="AE34" i="1"/>
  <c r="AD46" i="1"/>
  <c r="AE46" i="1"/>
  <c r="AG46" i="1"/>
  <c r="AD62" i="1"/>
  <c r="AE62" i="1"/>
  <c r="AG62" i="1"/>
  <c r="AD23" i="1"/>
  <c r="AG23" i="1"/>
  <c r="AE23" i="1"/>
  <c r="AG15" i="1"/>
  <c r="AE60" i="1"/>
  <c r="AG60" i="1"/>
  <c r="AD56" i="1"/>
  <c r="AE56" i="1"/>
  <c r="AD52" i="1"/>
  <c r="AE52" i="1"/>
  <c r="AE29" i="1"/>
  <c r="AG29" i="1"/>
  <c r="AD24" i="1"/>
  <c r="AG24" i="1"/>
  <c r="AD22" i="1"/>
  <c r="AG22" i="1"/>
  <c r="AE59" i="1"/>
  <c r="AG59" i="1"/>
  <c r="AE55" i="1"/>
  <c r="AG55" i="1"/>
  <c r="AG51" i="1"/>
  <c r="AE51" i="1"/>
  <c r="AD5" i="1"/>
  <c r="AG13" i="1"/>
  <c r="AD20" i="1"/>
  <c r="AG20" i="1"/>
  <c r="AD64" i="1"/>
  <c r="AE64" i="1"/>
  <c r="AD6" i="1"/>
  <c r="AG6" i="1"/>
  <c r="AD14" i="1"/>
  <c r="AG14" i="1"/>
  <c r="AD37" i="1"/>
  <c r="AG37" i="1"/>
  <c r="AE37" i="1"/>
  <c r="AD33" i="1"/>
  <c r="AE33" i="1"/>
  <c r="AD45" i="1"/>
  <c r="AE45" i="1"/>
  <c r="AG45" i="1"/>
  <c r="AD65" i="1"/>
  <c r="AG65" i="1"/>
  <c r="AE65" i="1"/>
  <c r="AG21" i="1"/>
  <c r="AG31" i="1"/>
  <c r="AE31" i="1"/>
  <c r="AG36" i="1"/>
  <c r="AE36" i="1"/>
  <c r="AG12" i="1"/>
  <c r="AD27" i="1"/>
  <c r="AE27" i="1"/>
  <c r="AD32" i="1"/>
  <c r="AE32" i="1"/>
  <c r="AD43" i="1"/>
  <c r="AG43" i="1"/>
  <c r="AE43" i="1"/>
  <c r="AD58" i="1"/>
  <c r="AG58" i="1"/>
  <c r="AE58" i="1"/>
  <c r="AE54" i="1"/>
  <c r="AG54" i="1"/>
  <c r="AD50" i="1"/>
  <c r="AG50" i="1"/>
  <c r="AE50" i="1"/>
  <c r="AE39" i="1"/>
  <c r="AD63" i="1"/>
  <c r="AE63" i="1"/>
  <c r="AG63" i="1"/>
  <c r="AD25" i="1"/>
  <c r="AE44" i="1"/>
  <c r="AG44" i="1"/>
  <c r="AD49" i="1"/>
  <c r="AG49" i="1"/>
  <c r="AE49" i="1"/>
  <c r="AE57" i="1"/>
  <c r="AE53" i="1"/>
  <c r="AD60" i="1"/>
  <c r="AD21" i="1"/>
  <c r="AD13" i="1"/>
  <c r="AD31" i="1"/>
  <c r="AD59" i="1"/>
  <c r="AC55" i="1"/>
  <c r="AD55" i="1"/>
  <c r="AD51" i="1"/>
  <c r="AD36" i="1"/>
  <c r="AD16" i="1"/>
  <c r="AD12" i="1"/>
  <c r="AD54" i="1"/>
  <c r="AD15" i="1"/>
  <c r="AD44" i="1"/>
  <c r="AC57" i="1"/>
  <c r="AD57" i="1"/>
  <c r="AC53" i="1"/>
  <c r="AD53" i="1"/>
  <c r="AC29" i="1"/>
  <c r="AC50" i="1"/>
  <c r="AC62" i="1"/>
  <c r="AC72" i="1"/>
  <c r="AC35" i="1"/>
  <c r="AC33" i="1"/>
  <c r="AC32" i="1"/>
  <c r="AC43" i="1"/>
  <c r="AC28" i="1"/>
  <c r="AC38" i="1"/>
  <c r="AC36" i="1"/>
  <c r="AC34" i="1"/>
  <c r="AF47" i="1"/>
  <c r="AC27" i="1"/>
  <c r="AC46" i="1"/>
  <c r="AC68" i="1"/>
  <c r="AF48" i="1"/>
  <c r="AC49" i="1"/>
  <c r="AC65" i="1"/>
  <c r="AC59" i="1"/>
  <c r="AC51" i="1"/>
  <c r="AC37" i="1"/>
  <c r="AC45" i="1"/>
  <c r="AC64" i="1"/>
  <c r="AC58" i="1"/>
  <c r="AC56" i="1"/>
  <c r="AC52" i="1"/>
  <c r="AC63" i="1"/>
  <c r="AC31" i="1"/>
  <c r="AC39" i="1"/>
  <c r="AC66" i="1"/>
  <c r="AC60" i="1"/>
  <c r="AC54" i="1"/>
  <c r="AC44" i="1"/>
  <c r="AD48" i="1"/>
  <c r="AD47" i="1" l="1"/>
  <c r="AE47" i="1"/>
  <c r="AG47" i="1"/>
  <c r="AE48" i="1"/>
  <c r="AG48" i="1"/>
  <c r="AC48" i="1"/>
  <c r="AC47" i="1"/>
  <c r="Z41" i="1"/>
  <c r="AC26" i="1"/>
  <c r="AC25" i="1"/>
  <c r="AC24" i="1"/>
  <c r="AC23" i="1"/>
  <c r="AC22" i="1"/>
  <c r="AC21" i="1"/>
  <c r="AC20" i="1"/>
  <c r="AC19" i="1"/>
  <c r="AC18" i="1"/>
  <c r="AC17" i="1"/>
  <c r="AC16" i="1"/>
  <c r="AC15" i="1"/>
  <c r="AC14" i="1"/>
  <c r="AC13" i="1"/>
  <c r="AC12" i="1"/>
  <c r="AC7" i="1"/>
  <c r="AC6" i="1"/>
  <c r="AC5" i="1"/>
  <c r="AC3" i="1"/>
  <c r="P48" i="1" l="1"/>
  <c r="O47" i="1"/>
  <c r="P47" i="1"/>
  <c r="A40" i="1"/>
  <c r="AE41" i="1" l="1"/>
  <c r="AG41" i="1"/>
  <c r="AC41" i="1"/>
  <c r="O62" i="1"/>
  <c r="L62" i="1"/>
  <c r="K62" i="1"/>
  <c r="J62" i="1"/>
  <c r="I62" i="1"/>
  <c r="O58" i="1"/>
  <c r="L58" i="1"/>
  <c r="K58" i="1"/>
  <c r="J58" i="1"/>
  <c r="I58" i="1"/>
  <c r="O54" i="1"/>
  <c r="L54" i="1"/>
  <c r="K54" i="1"/>
  <c r="J54" i="1"/>
  <c r="I54" i="1"/>
  <c r="L50" i="1"/>
  <c r="K50" i="1"/>
  <c r="J50" i="1"/>
  <c r="I50" i="1"/>
  <c r="O46" i="1"/>
  <c r="O44" i="1"/>
  <c r="L44" i="1"/>
  <c r="K44" i="1"/>
  <c r="J44" i="1"/>
  <c r="I44" i="1"/>
  <c r="O36" i="1"/>
  <c r="L36" i="1"/>
  <c r="K36" i="1"/>
  <c r="J36" i="1"/>
  <c r="I36" i="1"/>
  <c r="O13" i="1"/>
  <c r="L13" i="1"/>
  <c r="K13" i="1"/>
  <c r="J13" i="1"/>
  <c r="I13" i="1"/>
  <c r="Q8" i="1"/>
  <c r="AG8" i="1" s="1"/>
  <c r="Q7" i="1"/>
  <c r="Q5" i="1" l="1"/>
  <c r="AG5" i="1" s="1"/>
  <c r="AG7" i="1"/>
  <c r="AF25" i="1"/>
  <c r="AE25" i="1"/>
  <c r="AE7" i="1"/>
  <c r="AF7" i="1"/>
  <c r="AF15" i="1"/>
  <c r="AE15" i="1"/>
  <c r="AF22" i="1"/>
  <c r="AE22" i="1"/>
  <c r="AF20" i="1"/>
  <c r="AE20" i="1"/>
  <c r="AF6" i="1"/>
  <c r="AE6" i="1"/>
  <c r="AF14" i="1"/>
  <c r="AE14" i="1"/>
  <c r="AF21" i="1"/>
  <c r="AE21" i="1"/>
  <c r="AF16" i="1"/>
  <c r="AE16" i="1"/>
  <c r="AF5" i="1"/>
  <c r="AE5" i="1"/>
  <c r="AF3" i="1"/>
  <c r="AE3" i="1"/>
  <c r="AF12" i="1"/>
  <c r="AE12" i="1"/>
  <c r="AF13" i="1"/>
  <c r="AE13" i="1"/>
  <c r="AF24" i="1"/>
  <c r="AE24" i="1"/>
  <c r="O48" i="1"/>
</calcChain>
</file>

<file path=xl/sharedStrings.xml><?xml version="1.0" encoding="utf-8"?>
<sst xmlns="http://schemas.openxmlformats.org/spreadsheetml/2006/main" count="840" uniqueCount="183">
  <si>
    <t>abcdef</t>
  </si>
  <si>
    <t>Indicator</t>
  </si>
  <si>
    <t>Units</t>
  </si>
  <si>
    <t>GRI reference</t>
  </si>
  <si>
    <t xml:space="preserve">Total production volume </t>
  </si>
  <si>
    <r>
      <t>10</t>
    </r>
    <r>
      <rPr>
        <vertAlign val="superscript"/>
        <sz val="12"/>
        <rFont val="Arial"/>
        <family val="2"/>
      </rPr>
      <t>6</t>
    </r>
    <r>
      <rPr>
        <sz val="12"/>
        <rFont val="Arial"/>
        <family val="2"/>
      </rPr>
      <t xml:space="preserve"> tonnes </t>
    </r>
  </si>
  <si>
    <t>*</t>
  </si>
  <si>
    <t>Materials</t>
  </si>
  <si>
    <t>Material used by weight</t>
  </si>
  <si>
    <t>N/A</t>
  </si>
  <si>
    <t>Raw materials used</t>
  </si>
  <si>
    <t>Packaging source optimization</t>
  </si>
  <si>
    <r>
      <t>10</t>
    </r>
    <r>
      <rPr>
        <vertAlign val="superscript"/>
        <sz val="12"/>
        <rFont val="Arial"/>
        <family val="2"/>
      </rPr>
      <t>3</t>
    </r>
    <r>
      <rPr>
        <sz val="12"/>
        <rFont val="Arial"/>
        <family val="2"/>
      </rPr>
      <t xml:space="preserve"> tonnes saved </t>
    </r>
  </si>
  <si>
    <t xml:space="preserve">Renewable packaging materials </t>
  </si>
  <si>
    <t>% of materials for 
packaging purposes</t>
  </si>
  <si>
    <t>Energy</t>
  </si>
  <si>
    <r>
      <t>10</t>
    </r>
    <r>
      <rPr>
        <vertAlign val="superscript"/>
        <sz val="12"/>
        <rFont val="Arial"/>
        <family val="2"/>
      </rPr>
      <t>15</t>
    </r>
    <r>
      <rPr>
        <sz val="12"/>
        <rFont val="Arial"/>
        <family val="2"/>
      </rPr>
      <t xml:space="preserve"> Joules (PJ) </t>
    </r>
  </si>
  <si>
    <r>
      <t>10</t>
    </r>
    <r>
      <rPr>
        <vertAlign val="superscript"/>
        <sz val="12"/>
        <rFont val="Arial"/>
        <family val="2"/>
      </rPr>
      <t>9</t>
    </r>
    <r>
      <rPr>
        <sz val="12"/>
        <rFont val="Arial"/>
        <family val="2"/>
      </rPr>
      <t xml:space="preserve"> Joules (GJ) 
per tonne product</t>
    </r>
  </si>
  <si>
    <t>% of total on-site 
energy consumption</t>
  </si>
  <si>
    <t>Direct energy consumption from natural gas</t>
  </si>
  <si>
    <t>Direct energy consumption from oil</t>
  </si>
  <si>
    <t>Direct renewable energy consumption</t>
  </si>
  <si>
    <t>Direct energy consumption from wood</t>
  </si>
  <si>
    <t>Total intermediate energy consumption</t>
  </si>
  <si>
    <t xml:space="preserve">Steam purchased </t>
  </si>
  <si>
    <t xml:space="preserve">Heating purchased </t>
  </si>
  <si>
    <t xml:space="preserve">Total indirect energy consumption </t>
  </si>
  <si>
    <t>Water</t>
  </si>
  <si>
    <t>Total water withdrawal</t>
  </si>
  <si>
    <r>
      <t>10</t>
    </r>
    <r>
      <rPr>
        <vertAlign val="superscript"/>
        <sz val="12"/>
        <rFont val="Arial"/>
        <family val="2"/>
      </rPr>
      <t>6</t>
    </r>
    <r>
      <rPr>
        <sz val="12"/>
        <rFont val="Arial"/>
        <family val="2"/>
      </rPr>
      <t xml:space="preserve"> m</t>
    </r>
    <r>
      <rPr>
        <vertAlign val="superscript"/>
        <sz val="12"/>
        <rFont val="Arial"/>
        <family val="2"/>
      </rPr>
      <t>3</t>
    </r>
    <r>
      <rPr>
        <sz val="12"/>
        <rFont val="Arial"/>
        <family val="2"/>
      </rPr>
      <t xml:space="preserve"> </t>
    </r>
  </si>
  <si>
    <t>Surface water</t>
  </si>
  <si>
    <t>Ground Water</t>
  </si>
  <si>
    <t>Municipal Water</t>
  </si>
  <si>
    <r>
      <t>m</t>
    </r>
    <r>
      <rPr>
        <vertAlign val="superscript"/>
        <sz val="12"/>
        <rFont val="Arial"/>
        <family val="2"/>
      </rPr>
      <t>3</t>
    </r>
    <r>
      <rPr>
        <sz val="12"/>
        <rFont val="Arial"/>
        <family val="2"/>
      </rPr>
      <t xml:space="preserve"> per tonne product</t>
    </r>
  </si>
  <si>
    <t>Once through cooling water from surface sources</t>
  </si>
  <si>
    <t>% of total 
water withdrawal</t>
  </si>
  <si>
    <t>Emissions, Effluents and Waste</t>
  </si>
  <si>
    <r>
      <t>10</t>
    </r>
    <r>
      <rPr>
        <vertAlign val="superscript"/>
        <sz val="12"/>
        <rFont val="Arial"/>
        <family val="2"/>
      </rPr>
      <t>6</t>
    </r>
    <r>
      <rPr>
        <sz val="12"/>
        <rFont val="Arial"/>
        <family val="2"/>
      </rPr>
      <t xml:space="preserve"> tonnes CO</t>
    </r>
    <r>
      <rPr>
        <vertAlign val="subscript"/>
        <sz val="12"/>
        <rFont val="Arial"/>
        <family val="2"/>
      </rPr>
      <t>2</t>
    </r>
    <r>
      <rPr>
        <sz val="12"/>
        <rFont val="Arial"/>
        <family val="2"/>
      </rPr>
      <t xml:space="preserve"> eq.</t>
    </r>
  </si>
  <si>
    <r>
      <t>kg CO</t>
    </r>
    <r>
      <rPr>
        <vertAlign val="subscript"/>
        <sz val="12"/>
        <rFont val="Arial"/>
        <family val="2"/>
      </rPr>
      <t>2</t>
    </r>
    <r>
      <rPr>
        <sz val="12"/>
        <rFont val="Arial"/>
        <family val="2"/>
      </rPr>
      <t xml:space="preserve"> eq. 
per tonne product</t>
    </r>
  </si>
  <si>
    <t>tonnes R-11 eq.</t>
  </si>
  <si>
    <t>Emissions of ozone-depleting substances</t>
  </si>
  <si>
    <t>g R-11 eq. 
per tonne product</t>
  </si>
  <si>
    <r>
      <t>10</t>
    </r>
    <r>
      <rPr>
        <vertAlign val="superscript"/>
        <sz val="12"/>
        <rFont val="Arial"/>
        <family val="2"/>
      </rPr>
      <t>3</t>
    </r>
    <r>
      <rPr>
        <sz val="12"/>
        <rFont val="Arial"/>
        <family val="2"/>
      </rPr>
      <t xml:space="preserve"> tonnes SO</t>
    </r>
    <r>
      <rPr>
        <vertAlign val="subscript"/>
        <sz val="12"/>
        <rFont val="Arial"/>
        <family val="2"/>
      </rPr>
      <t>x</t>
    </r>
    <r>
      <rPr>
        <sz val="12"/>
        <rFont val="Arial"/>
        <family val="2"/>
      </rPr>
      <t xml:space="preserve"> eq.</t>
    </r>
  </si>
  <si>
    <r>
      <t>10</t>
    </r>
    <r>
      <rPr>
        <vertAlign val="superscript"/>
        <sz val="12"/>
        <rFont val="Arial"/>
        <family val="2"/>
      </rPr>
      <t>3</t>
    </r>
    <r>
      <rPr>
        <sz val="12"/>
        <rFont val="Arial"/>
        <family val="2"/>
      </rPr>
      <t xml:space="preserve"> tonnes</t>
    </r>
  </si>
  <si>
    <r>
      <t>kg SO</t>
    </r>
    <r>
      <rPr>
        <vertAlign val="subscript"/>
        <sz val="12"/>
        <rFont val="Arial"/>
        <family val="2"/>
      </rPr>
      <t>x</t>
    </r>
    <r>
      <rPr>
        <sz val="12"/>
        <rFont val="Arial"/>
        <family val="2"/>
      </rPr>
      <t xml:space="preserve"> eq. 
per tonne product</t>
    </r>
  </si>
  <si>
    <t>Total water discharge</t>
  </si>
  <si>
    <t xml:space="preserve">Total water discharge </t>
  </si>
  <si>
    <t xml:space="preserve">By-products </t>
  </si>
  <si>
    <t>kg per tonne product</t>
  </si>
  <si>
    <t>Hazardous waste</t>
  </si>
  <si>
    <r>
      <t>10</t>
    </r>
    <r>
      <rPr>
        <vertAlign val="superscript"/>
        <sz val="12"/>
        <rFont val="Arial"/>
        <family val="2"/>
      </rPr>
      <t>3</t>
    </r>
    <r>
      <rPr>
        <sz val="12"/>
        <rFont val="Arial"/>
        <family val="2"/>
      </rPr>
      <t xml:space="preserve"> tonnes </t>
    </r>
  </si>
  <si>
    <t>Total number of significant spills</t>
  </si>
  <si>
    <t>number</t>
  </si>
  <si>
    <t>Total volume of significant spills</t>
  </si>
  <si>
    <r>
      <t>m</t>
    </r>
    <r>
      <rPr>
        <vertAlign val="superscript"/>
        <sz val="12"/>
        <rFont val="Arial"/>
        <family val="2"/>
      </rPr>
      <t>3</t>
    </r>
  </si>
  <si>
    <t>Compliance</t>
  </si>
  <si>
    <t>kCHF</t>
  </si>
  <si>
    <t xml:space="preserve"> * Nestlé specific indicators that are not required by GRI. </t>
  </si>
  <si>
    <t>Total on-site energy consumption from renewable sources</t>
  </si>
  <si>
    <t>Total direct energy consumption from renewable sources</t>
  </si>
  <si>
    <t>% of total direct energy consumption</t>
  </si>
  <si>
    <t>Total number 
of sites</t>
  </si>
  <si>
    <t>Environmental Sustainability Governance</t>
  </si>
  <si>
    <t>Materials for packaging purposes</t>
  </si>
  <si>
    <t>Direct energy consumption from spent coffee ground</t>
  </si>
  <si>
    <t>Total cost of environmental fines</t>
  </si>
  <si>
    <t>mg COD / l</t>
  </si>
  <si>
    <t xml:space="preserve">Water recycled or reused </t>
  </si>
  <si>
    <t>Environmental Performance Indicators cover all Nestlé factories excepted non consumer Nestlé Waters Business factories.</t>
  </si>
  <si>
    <t>Zero waste factories</t>
  </si>
  <si>
    <t>% of total number of factories</t>
  </si>
  <si>
    <t>Number of factories</t>
  </si>
  <si>
    <t>Recycled material in our packaging</t>
  </si>
  <si>
    <t>NOx</t>
  </si>
  <si>
    <t>Electricity purchased</t>
  </si>
  <si>
    <t>% of electricity purchased</t>
  </si>
  <si>
    <t>Tracked renewable electricity</t>
  </si>
  <si>
    <t>G4-EN1</t>
  </si>
  <si>
    <t>G4-EN2</t>
  </si>
  <si>
    <t>G4-EN3</t>
  </si>
  <si>
    <t>G4-EN8</t>
  </si>
  <si>
    <t xml:space="preserve">G4-EN15
G4-EN16 </t>
  </si>
  <si>
    <t>G4-EN20</t>
  </si>
  <si>
    <t>G4-EN21</t>
  </si>
  <si>
    <t>G4-EN22</t>
  </si>
  <si>
    <t>G4-EN23</t>
  </si>
  <si>
    <t>G4-EN29</t>
  </si>
  <si>
    <t>G4-EN24</t>
  </si>
  <si>
    <t xml:space="preserve">G4-EN15 </t>
  </si>
  <si>
    <t xml:space="preserve">G4-EN16 </t>
  </si>
  <si>
    <t xml:space="preserve">G4-EN18 </t>
  </si>
  <si>
    <t>G4-EN5</t>
  </si>
  <si>
    <t>Total on-site energy consumption</t>
  </si>
  <si>
    <t>Total direct energy consumption</t>
  </si>
  <si>
    <t>Direct non-renewable energy consumption</t>
  </si>
  <si>
    <t>Direct energy consumption from coal</t>
  </si>
  <si>
    <t>n/a</t>
  </si>
  <si>
    <t>Direct GHG emissions (scope 1)</t>
  </si>
  <si>
    <t>Emissions of air acidifying substances</t>
  </si>
  <si>
    <t>Waste for disposal</t>
  </si>
  <si>
    <t>Rain Water</t>
  </si>
  <si>
    <t>Sox</t>
  </si>
  <si>
    <t>G4-EN10</t>
  </si>
  <si>
    <t>Food waste</t>
  </si>
  <si>
    <t>Food by-products</t>
  </si>
  <si>
    <t>Total water discharge to environment</t>
  </si>
  <si>
    <t>Total water discharge to third party</t>
  </si>
  <si>
    <t>General Comments</t>
  </si>
  <si>
    <t xml:space="preserve">Total Production Volume                           </t>
  </si>
  <si>
    <t>Aspect: MATERIALS</t>
  </si>
  <si>
    <t xml:space="preserve">Raw materials used (G4-EN1)                            </t>
  </si>
  <si>
    <t xml:space="preserve">The total of all input resources used (i.e. natural resources used for conversion to products or services such as milk, plants, crops, etc.) to manufacture a product, including manufacturing losses, but excluding packaging material and water withdrawal, which are separate indicators.
Over the last 10 years, raw materials used increased slower than production volume. Influencing factors are an increased manufacturing efficiency and changes in product mix.
</t>
  </si>
  <si>
    <r>
      <t>Materials for packaging purposes (G4-EN1)</t>
    </r>
    <r>
      <rPr>
        <b/>
        <sz val="14"/>
        <color rgb="FF333333"/>
        <rFont val="Arial"/>
        <family val="2"/>
      </rPr>
      <t xml:space="preserve">                                                        </t>
    </r>
  </si>
  <si>
    <t>The data is extracted from a dedicated packaging tracking tool developed by our packaging department.</t>
  </si>
  <si>
    <t xml:space="preserve">Renewable packaging materials (G4-EN1)                            </t>
  </si>
  <si>
    <r>
      <t>Total percentage of recycled material in our packaging (G4-EN2)</t>
    </r>
    <r>
      <rPr>
        <b/>
        <sz val="14"/>
        <color rgb="FF333333"/>
        <rFont val="Arial"/>
        <family val="2"/>
      </rPr>
      <t xml:space="preserve">                            </t>
    </r>
  </si>
  <si>
    <t>Aspect: ENERGY</t>
  </si>
  <si>
    <r>
      <t>Total on-site energy consumption</t>
    </r>
    <r>
      <rPr>
        <b/>
        <sz val="14"/>
        <color rgb="FF333333"/>
        <rFont val="Arial"/>
        <family val="2"/>
      </rPr>
      <t xml:space="preserve">                                 </t>
    </r>
  </si>
  <si>
    <t xml:space="preserve">Total direct energy consumption (G4-EN3) </t>
  </si>
  <si>
    <t>Total intermediate energy consumption (G4-EN3)</t>
  </si>
  <si>
    <t>The sum of all energy consumed by Nestlé factories and purchased from a third party. This includes mainly electricity purchased, steam and minor amounts of heating.</t>
  </si>
  <si>
    <t>Total indirect energy consumption (G4-EN3)</t>
  </si>
  <si>
    <t>The energy required to produce and deliver purchased electricity and any other intermediate energy products (such as district heat) that involve significant energy consumption upstream from our reporting boundaries. Data from the energy supplier or country default values are used to calculate this indicator.</t>
  </si>
  <si>
    <t>Aspect: WATER</t>
  </si>
  <si>
    <r>
      <t>Total water withdrawal by source (G4-EN8)</t>
    </r>
    <r>
      <rPr>
        <b/>
        <sz val="14"/>
        <color rgb="FF333333"/>
        <rFont val="Arial"/>
        <family val="2"/>
      </rPr>
      <t xml:space="preserve">                              </t>
    </r>
  </si>
  <si>
    <t xml:space="preserve">Reporting the total volume of water withdrawn by source contributes to an understanding of the overall scale of potential impacts and risks associated with the reporting organization’s water use. The total water withdrawal comes from various sources: 
• Surface water: is described as water present on the earth's surface: streams, lakes, and ponds. Includes water from shallow bores that are fed from streams, lakes, and ponds.
• Ground water: is described as water within the earth that supplies wells and springs; water in the zone of saturation where all openings in rocks and soil are filled, the upper surface of which forms the water table. It is normally recovered using beep bore pumps.
• Municipal water: is described as treated potable water normally provided by third parties such as municipalities, councils, water authorities, etc.
• Rain water: can be untreated and used for irrigation, road cleaning etc., or can be treated and used in production. It represents a minor amount (&lt;0.05%).
</t>
  </si>
  <si>
    <t xml:space="preserve">Once through cooling water from surface sources </t>
  </si>
  <si>
    <t xml:space="preserve">Cooling water usage is the water used solely for once-through cooling purposes. The water source (e.g. rivers, lakes, etc.) passes through the cooling process (spray condensers, shell and tube heat exchangers, etc.) and then returns to the environment (lakes and rivers) without any significant quality alteration. </t>
  </si>
  <si>
    <t>Water recycled and reused</t>
  </si>
  <si>
    <t>Aspect: EMISSIONS, EFFLUENTS and WASTE</t>
  </si>
  <si>
    <t xml:space="preserve">Direct greenhouse gas emission (G4-EN15, G4-EN16)                            </t>
  </si>
  <si>
    <t xml:space="preserve">Indirect greenhouse gas emission (G4-EN15, G4-EN16)                         </t>
  </si>
  <si>
    <r>
      <t>Direct and indirect greenhouse gas emission (G4-EN15, G4-EN16)</t>
    </r>
    <r>
      <rPr>
        <b/>
        <sz val="14"/>
        <color rgb="FF333333"/>
        <rFont val="Arial"/>
        <family val="2"/>
      </rPr>
      <t xml:space="preserve">                            </t>
    </r>
  </si>
  <si>
    <t>Emissions of ozone-depleting substances (G4-EN20)</t>
  </si>
  <si>
    <t>Air acidifying substances (G4-EN21)</t>
  </si>
  <si>
    <r>
      <t>Total water discharge (G4-EN22)</t>
    </r>
    <r>
      <rPr>
        <b/>
        <sz val="14"/>
        <color rgb="FF333333"/>
        <rFont val="Arial"/>
        <family val="2"/>
      </rPr>
      <t xml:space="preserve">                         </t>
    </r>
  </si>
  <si>
    <r>
      <t>Average quality of water discharge (G4-EN22)</t>
    </r>
    <r>
      <rPr>
        <b/>
        <sz val="14"/>
        <color rgb="FF333333"/>
        <rFont val="Arial"/>
        <family val="2"/>
      </rPr>
      <t xml:space="preserve">                      </t>
    </r>
  </si>
  <si>
    <t xml:space="preserve">The water quality is expressed by the quantity of Chemical Oxygen Demand (COD) per volume of water, commonly used to measure the amount of organic compounds in water. A decrease in COD represents improvement of water quality. </t>
  </si>
  <si>
    <t>By-product (for recovery) (G4-EN23)</t>
  </si>
  <si>
    <r>
      <t>Food waste</t>
    </r>
    <r>
      <rPr>
        <b/>
        <sz val="14"/>
        <color rgb="FF333333"/>
        <rFont val="Arial"/>
        <family val="2"/>
      </rPr>
      <t xml:space="preserve">                             </t>
    </r>
  </si>
  <si>
    <r>
      <t>Significant spills (G4-EN23)</t>
    </r>
    <r>
      <rPr>
        <b/>
        <sz val="14"/>
        <color rgb="FF333333"/>
        <rFont val="Arial"/>
        <family val="2"/>
      </rPr>
      <t xml:space="preserve">                             </t>
    </r>
  </si>
  <si>
    <t>Aspect: COMPLIANCE</t>
  </si>
  <si>
    <t xml:space="preserve">Total monetary value of fines (G4-EN29)                            </t>
  </si>
  <si>
    <t>Aspect: ENVIRONMENTAL SUSTAINABILITY GOVERNANCE</t>
  </si>
  <si>
    <t xml:space="preserve">ISO 14001 certified sites                            </t>
  </si>
  <si>
    <r>
      <t>Waste for disposal (G4-EN23)</t>
    </r>
    <r>
      <rPr>
        <b/>
        <sz val="11"/>
        <color rgb="FF333333"/>
        <rFont val="Arial"/>
        <family val="2"/>
      </rPr>
      <t xml:space="preserve">                             </t>
    </r>
  </si>
  <si>
    <r>
      <t xml:space="preserve">Indirect GHG emissions (scope 2) </t>
    </r>
    <r>
      <rPr>
        <vertAlign val="superscript"/>
        <sz val="13"/>
        <rFont val="Arial"/>
        <family val="2"/>
      </rPr>
      <t>(a)</t>
    </r>
  </si>
  <si>
    <r>
      <t xml:space="preserve">Indirect GHG emissions (scope2) </t>
    </r>
    <r>
      <rPr>
        <vertAlign val="superscript"/>
        <sz val="13"/>
        <rFont val="Arial"/>
        <family val="2"/>
      </rPr>
      <t>(a)</t>
    </r>
  </si>
  <si>
    <r>
      <t xml:space="preserve">Total GHG emissions (scope 1 &amp; 2) </t>
    </r>
    <r>
      <rPr>
        <vertAlign val="superscript"/>
        <sz val="13"/>
        <rFont val="Arial"/>
        <family val="2"/>
      </rPr>
      <t>(a)</t>
    </r>
  </si>
  <si>
    <t>Average quality of water discharge to environment</t>
  </si>
  <si>
    <r>
      <t>Sites ISO 14001 certified</t>
    </r>
    <r>
      <rPr>
        <vertAlign val="superscript"/>
        <sz val="13"/>
        <rFont val="Arial"/>
        <family val="2"/>
      </rPr>
      <t xml:space="preserve"> (b)</t>
    </r>
  </si>
  <si>
    <r>
      <rPr>
        <i/>
        <vertAlign val="superscript"/>
        <sz val="12"/>
        <rFont val="Arial"/>
        <family val="2"/>
      </rPr>
      <t>(b)</t>
    </r>
    <r>
      <rPr>
        <i/>
        <sz val="12"/>
        <rFont val="Arial"/>
        <family val="2"/>
      </rPr>
      <t xml:space="preserve"> Factories, R&amp;D locations, distribution centers and head offices.</t>
    </r>
  </si>
  <si>
    <t>% Change 2018-2019</t>
  </si>
  <si>
    <t>% Change 2010-2019</t>
  </si>
  <si>
    <t>% Change 2009-2019</t>
  </si>
  <si>
    <t xml:space="preserve">The total of all products produced at a Nestlé factory, based on net weight (i.e. without packaging).
Non-consumer Nestlé Waters Business factories are excluded.
</t>
  </si>
  <si>
    <t xml:space="preserve">The sum of all on-site generated energy consumed by Nestlé factories. It is composed of direct non-renewable energy consumption where the energy is produced from fossil fuels (coal, natural gas and oil) and direct renewable energy consumption where the energy is produced from biomass (e.g. spent coffee grounds, wood) and marginally from solar panels. This information is used to calculate direct greenhouse gas emissions. </t>
  </si>
  <si>
    <t xml:space="preserve">The volume of recycled/reused water is mainly based on the water discharged to irrigation (including on site).  </t>
  </si>
  <si>
    <t xml:space="preserve">The sum of all on-site greenhouse gas emissions at Nestlé factories which arise from combustion processes used to manufacture products as well as the CO2 equivalents from refrigerants losses. These greenhouse gas emissions can result from burning of fuels in boilers, roasters, dryers, from electric generators and from refrigerants losses (CO2 eq).  This indicator corresponds to Scope 1 of the WRI/WBCSD GHG Protocol. Gases included in the calculation are CO2, CH4, N2O, HFCs, PFCs, SF6 and NF3.
</t>
  </si>
  <si>
    <t xml:space="preserve">Greenhouse gas emissions arising from the generation of electricity, hot water and steam which is purchased by Nestlé or otherwise brought into our organizational boundaries. The emissions physically occur at the facility where the electricity, hot water or steam are generated. Publicly available country-specific default factors or supplier-specific factors when available are used to calculate this from the purchased energy quantities. This indicator corresponds to Scope 2 of the WRI/WBCSD GHG Protocol. Gases included in the calculation are CO2, CH4, N2O, HFCs, PFCs, SF6 and NF3.
</t>
  </si>
  <si>
    <t xml:space="preserve">The sum of substances emitted from Nestlé factories which have ozone depletion potential. The common unit of measurement is R-11 equivalents. R-11 is one type of refrigerant, which has been assigned an ozone depleting potential of one, with all other ozone depleting substances being assigned relative values. The ozone depletion potential of each substance is determined using conversion factors commonly agreed by relevant authorities. These substances are primarily refrigerants in equipment used to cool or freeze products. 
</t>
  </si>
  <si>
    <t xml:space="preserve">The sum of all water effluents discharged from Nestlé factories. Water effluents are generated in manufacturing from processing, cleaning and some cooling processes and are discharged to subsurface waters, surface waters, sewers that lead to rivers, oceans, lakes, wetlands, treatment facilities and ground water.
</t>
  </si>
  <si>
    <t xml:space="preserve">Any materials generated during the manufacture of a product that leave the factory and are destined for reuse or recovery, including recycling, composting and incineration with heat recovery. They are not limited just to the product manufacture; they also include all materials used to support the manufacture.
</t>
  </si>
  <si>
    <t>.</t>
  </si>
  <si>
    <t xml:space="preserve">Any materials arising during the manufacture or distribution stage of a product at a factory that are destined for final disposal to offsite landfill or to incineration without heat recovery. Not included are extraordinary waste generated on a non-routine basis, such as construction and demolition waste, contaminated soils, and any materials sent to disposals as per legal obligation and over which we have no control. 
A site is Zero Waste for Disposal when a process is in place to ensure that all the material streams are sorted as necessary and have a traceable reuse or recovery destination. </t>
  </si>
  <si>
    <t xml:space="preserve">The total amount of environmental fines or penalties for breaches of environmental legislation and/or operating permits. It excludes all legal costs.
</t>
  </si>
  <si>
    <t>2020 Consolidated Nestlé Environmental Performance Indicators page 1/2</t>
  </si>
  <si>
    <t>% Change 2019-2020</t>
  </si>
  <si>
    <t>% Change 2010-2020</t>
  </si>
  <si>
    <t>Definitions and Comments on 2020 Consolidated Nestlé Environmental Performance Indicators</t>
  </si>
  <si>
    <t>The types of energy included in these reductions are electricity, heat, steam and a range of fuels (primarily natural gas, coal and oil).
Renewable energy accounts for 22.8% of the total energy consumption of Nestlé factories; this includes. spent coffee ground consumption, wood consumption and purchase of electrical energy generated from renewable sources. An estimated 50.2% of our purchased electricity comes from tracked renewable sources.</t>
  </si>
  <si>
    <t>2010 to 2019 figures updated based on latest available data.</t>
  </si>
  <si>
    <r>
      <rPr>
        <i/>
        <vertAlign val="superscript"/>
        <sz val="12"/>
        <rFont val="Arial"/>
        <family val="2"/>
      </rPr>
      <t>(a)</t>
    </r>
    <r>
      <rPr>
        <i/>
        <sz val="12"/>
        <rFont val="Arial"/>
        <family val="2"/>
      </rPr>
      <t xml:space="preserve"> 2010-2019 Data restated following update of grid electricity carbon emission factors.</t>
    </r>
  </si>
  <si>
    <r>
      <t xml:space="preserve">The sum of scope 1 and scope 2 greenhouse gas absolute emissions decreased by 6.3% compared to 2020, and the greenhouse gas emissions rate per tonne of product </t>
    </r>
    <r>
      <rPr>
        <sz val="10"/>
        <rFont val="Arial"/>
        <family val="2"/>
      </rPr>
      <t>by 3.6%</t>
    </r>
    <r>
      <rPr>
        <sz val="10"/>
        <color theme="1"/>
        <rFont val="Arial"/>
        <family val="2"/>
      </rPr>
      <t>, mostly on a like for like basis:</t>
    </r>
  </si>
  <si>
    <t xml:space="preserve">Air acidification resulting from NOx gas emissions account for 41% of the total air acidification potential whereas the remaining 59% are related to SOx gas emissions.
In 2020 the absolute air acidifying substances emission decreased by 4.0% whereas the rate per tonne of product decreased by 1.2% compared to 2019. This is mainly due to the reduction of coal and oil consumption in our direct energy mix.
</t>
  </si>
  <si>
    <t xml:space="preserve">Environmental performance indicators cover all Nestlé factories (operational control) except some of the factories acquired after 2018 and non-consumer Nestlé Waters Business factories. It includes data from factories closed or sold during 2020. Data is presented for the years 2020, 2019 and 2010.
References in brackets refer to the G4 GRI guidelines on sustainability reporting.
</t>
  </si>
  <si>
    <t>The total of all packaging materials used for the production and in the distribution of products. The indicator includes all packaging with recycled content, bottles, cans, big bags, cartons, etc., and includes reusable packaging. 
The data is extracted from a dedicated packaging tracking tool developed by our packaging department.</t>
  </si>
  <si>
    <t xml:space="preserve">By the end of 2020, 693 sites achieved ISO 14.001:2004 certification. The number of factories mainly represents sites that are part of the Nestlé Group for more than three years. Factories that are not certified are mainly recent acquisitions, which are currently working towards certification. </t>
  </si>
  <si>
    <t>Non consumer Nestlé Waters Business factories resulted in an additional 5.1 million tonnes of production volume and 6.1 million m3 of water withdrawal.</t>
  </si>
  <si>
    <r>
      <t xml:space="preserve">The sum of water used by Nestlé factories from all sources, including purchases from suppliers as well as surface, ground and rain water sources. This includes water that may be treated through industrial services (such as softening and demineralising), non-contact cooling water, water used for cleaning and water used by itself as a raw material (e.g. for bottled waters) but does not include water contained in raw materials (e.g. from milk).
</t>
    </r>
    <r>
      <rPr>
        <sz val="10"/>
        <rFont val="Arial"/>
        <family val="2"/>
      </rPr>
      <t>The improvements from 2020 were mostly delivered on a like for like basis; acquisitions and divestitures had a minor influence:</t>
    </r>
    <r>
      <rPr>
        <sz val="10"/>
        <color theme="1"/>
        <rFont val="Arial"/>
        <family val="2"/>
      </rPr>
      <t xml:space="preserve">
</t>
    </r>
  </si>
  <si>
    <t xml:space="preserve">Significant spills are defined as any spills that are included in our financial statement as soon as it would represent contingent liabilities. Nestlé did not have any significant spills in 2020. </t>
  </si>
  <si>
    <t xml:space="preserve">Food waste calculation includes any food waste and associated inedible parts diverted from the human food chain. All waste management destinations defined in the Food Loss and Waste Accounting Standard (FLW Standard) are included except animal feed and redistribution/donations. 
Included categories are food, sludge, mixed material and non-conforming goods and market returns. All waste within the Petcare and Nestlé Skin Health Category are excluded.
Assumptions:
- 100% of the organic material is food waste, as non-consumable organic material (leaves, gardening) is considered negligible. 
- 20% of sludge weight represents food waste and the remaining
80% is water (based on an internal survey conducted within our factories in 2017 and related to sludge analysis). During anaerobic/aerobic digestion, some food is consumed, but bacteria also generate waste and die; this is assumed negligible.
- 23% of mixed material is food waste (based on Analysis of U.S. Food Waste Among Food Manufacturers, Retailers, and Wholesalers, Prepared for the Food Waste Reduction Alliance, BSR, April 2013). 
- The weight of packaging is excluded from the weight of non-conforming goods and market returns. This corresponds to 9%, using a proxy based on the weight of “materials for packaging purposes” normalized by the production volume weight.
</t>
  </si>
  <si>
    <r>
      <rPr>
        <sz val="10"/>
        <rFont val="Arial"/>
        <family val="2"/>
      </rPr>
      <t>The sum of all energy consumed in Nestlé factories, whether purchased or produced – less any energy that, in some cases, is sold. This includes total direct energy consumption (G4-EN3) and total intermediate energy consumption (G4-EN3).</t>
    </r>
    <r>
      <rPr>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</si>
</sst>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_ ;\-#,##0.0\ "/>
    <numFmt numFmtId="166" formatCode="0.0%"/>
    <numFmt numFmtId="167" formatCode="#,##0_ ;\-#,##0\ "/>
    <numFmt numFmtId="168" formatCode="#,##0.00_ ;\-#,##0.00\ "/>
    <numFmt numFmtId="169" formatCode="#,##0.000_ ;\-#,##0.000\ "/>
    <numFmt numFmtId="170" formatCode="0.0"/>
    <numFmt numFmtId="171" formatCode="_ * #,##0.0_ ;_ * \-#,##0.0_ ;_ * &quot;-&quot;??_ ;_ @_ "/>
    <numFmt numFmtId="172" formatCode="_-* #,##0\ _B_F_-;\-* #,##0\ _B_F_-;_-* &quot;-&quot;\ _B_F_-;_-@_-"/>
  </numFmts>
  <fonts count="61">
    <font>
      <sz val="11"/>
      <color theme="1"/>
      <name val="Calibri"/>
      <family val="2"/>
      <scheme val="minor"/>
    </font>
    <font>
      <sz val="11"/>
      <color theme="1"/>
      <name val="Calibri"/>
      <family val="2"/>
      <scheme val="minor"/>
    </font>
    <font>
      <sz val="10"/>
      <name val="Arial"/>
      <family val="2"/>
    </font>
    <font>
      <sz val="52"/>
      <color theme="1" tint="0.499984740745262"/>
      <name val="Nestle Logo"/>
      <charset val="2"/>
    </font>
    <font>
      <b/>
      <sz val="13"/>
      <name val="Arial"/>
      <family val="2"/>
    </font>
    <font>
      <b/>
      <sz val="12"/>
      <name val="Arial"/>
      <family val="2"/>
    </font>
    <font>
      <sz val="13"/>
      <name val="Arial"/>
      <family val="2"/>
    </font>
    <font>
      <sz val="12"/>
      <name val="Arial"/>
      <family val="2"/>
    </font>
    <font>
      <vertAlign val="superscript"/>
      <sz val="12"/>
      <name val="Arial"/>
      <family val="2"/>
    </font>
    <font>
      <sz val="13"/>
      <color rgb="FF00B0F0"/>
      <name val="Arial"/>
      <family val="2"/>
    </font>
    <font>
      <sz val="16"/>
      <name val="Arial"/>
      <family val="2"/>
    </font>
    <font>
      <b/>
      <sz val="22"/>
      <color theme="1" tint="0.249977111117893"/>
      <name val="Arial"/>
      <family val="2"/>
    </font>
    <font>
      <b/>
      <sz val="16"/>
      <name val="Arial"/>
      <family val="2"/>
    </font>
    <font>
      <vertAlign val="subscript"/>
      <sz val="12"/>
      <name val="Arial"/>
      <family val="2"/>
    </font>
    <font>
      <sz val="13"/>
      <color indexed="8"/>
      <name val="Arial"/>
      <family val="2"/>
    </font>
    <font>
      <i/>
      <sz val="12"/>
      <name val="Arial"/>
      <family val="2"/>
    </font>
    <font>
      <i/>
      <sz val="10"/>
      <name val="Arial"/>
      <family val="2"/>
    </font>
    <font>
      <b/>
      <sz val="10"/>
      <name val="Arial"/>
      <family val="2"/>
    </font>
    <font>
      <sz val="14"/>
      <name val="Arial"/>
      <family val="2"/>
    </font>
    <font>
      <sz val="11"/>
      <color indexed="9"/>
      <name val="Calibri"/>
      <family val="2"/>
    </font>
    <font>
      <sz val="11"/>
      <color indexed="22"/>
      <name val="Calibri"/>
      <family val="2"/>
    </font>
    <font>
      <sz val="11"/>
      <color indexed="53"/>
      <name val="Calibri"/>
      <family val="2"/>
    </font>
    <font>
      <b/>
      <sz val="11"/>
      <color indexed="52"/>
      <name val="Calibri"/>
      <family val="2"/>
    </font>
    <font>
      <sz val="11"/>
      <color indexed="52"/>
      <name val="Calibri"/>
      <family val="2"/>
    </font>
    <font>
      <b/>
      <sz val="10"/>
      <color indexed="9"/>
      <name val="Arial"/>
      <family val="2"/>
    </font>
    <font>
      <sz val="10"/>
      <color indexed="10"/>
      <name val="Arial"/>
      <family val="2"/>
    </font>
    <font>
      <b/>
      <sz val="15"/>
      <name val="Arial"/>
      <family val="2"/>
    </font>
    <font>
      <b/>
      <sz val="13"/>
      <color indexed="9"/>
      <name val="Arial"/>
      <family val="2"/>
    </font>
    <font>
      <b/>
      <sz val="11"/>
      <name val="Arial"/>
      <family val="2"/>
    </font>
    <font>
      <sz val="11"/>
      <color indexed="62"/>
      <name val="Calibri"/>
      <family val="2"/>
    </font>
    <font>
      <b/>
      <sz val="14"/>
      <color indexed="48"/>
      <name val="Arial Narrow"/>
      <family val="2"/>
    </font>
    <font>
      <sz val="11"/>
      <color indexed="20"/>
      <name val="Calibri"/>
      <family val="2"/>
    </font>
    <font>
      <sz val="11"/>
      <color indexed="60"/>
      <name val="Calibri"/>
      <family val="2"/>
    </font>
    <font>
      <sz val="10"/>
      <color indexed="60"/>
      <name val="Arial"/>
      <family val="2"/>
    </font>
    <font>
      <sz val="11"/>
      <color indexed="17"/>
      <name val="Calibri"/>
      <family val="2"/>
    </font>
    <font>
      <b/>
      <sz val="11"/>
      <color indexed="63"/>
      <name val="Calibri"/>
      <family val="2"/>
    </font>
    <font>
      <b/>
      <i/>
      <sz val="10"/>
      <name val="Arial"/>
      <family val="2"/>
    </font>
    <font>
      <i/>
      <sz val="8"/>
      <color indexed="23"/>
      <name val="Arial"/>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22"/>
      <name val="Calibri"/>
      <family val="2"/>
    </font>
    <font>
      <b/>
      <sz val="22"/>
      <color theme="1" tint="0.499984740745262"/>
      <name val="Arial"/>
      <family val="2"/>
    </font>
    <font>
      <vertAlign val="superscript"/>
      <sz val="13"/>
      <name val="Arial"/>
      <family val="2"/>
    </font>
    <font>
      <i/>
      <sz val="10"/>
      <color rgb="FFFF0000"/>
      <name val="Arial"/>
      <family val="2"/>
    </font>
    <font>
      <sz val="13"/>
      <color rgb="FFFF0000"/>
      <name val="Arial"/>
      <family val="2"/>
    </font>
    <font>
      <sz val="16"/>
      <color rgb="FFFF0000"/>
      <name val="Arial"/>
      <family val="2"/>
    </font>
    <font>
      <sz val="10"/>
      <color rgb="FFFF0000"/>
      <name val="Arial"/>
      <family val="2"/>
    </font>
    <font>
      <i/>
      <vertAlign val="superscript"/>
      <sz val="12"/>
      <name val="Arial"/>
      <family val="2"/>
    </font>
    <font>
      <b/>
      <sz val="16"/>
      <color indexed="55"/>
      <name val="Arial"/>
      <family val="2"/>
    </font>
    <font>
      <sz val="11"/>
      <color indexed="60"/>
      <name val="Arial"/>
      <family val="2"/>
    </font>
    <font>
      <b/>
      <sz val="16"/>
      <color theme="1"/>
      <name val="Calibri"/>
      <family val="2"/>
      <scheme val="minor"/>
    </font>
    <font>
      <b/>
      <sz val="18"/>
      <color rgb="FFF8F6F2"/>
      <name val="Arial"/>
      <family val="2"/>
    </font>
    <font>
      <b/>
      <sz val="14"/>
      <color rgb="FF333333"/>
      <name val="Arial"/>
      <family val="2"/>
    </font>
    <font>
      <sz val="10"/>
      <color rgb="FF333333"/>
      <name val="Arial"/>
      <family val="2"/>
    </font>
    <font>
      <sz val="10"/>
      <color theme="1"/>
      <name val="Arial"/>
      <family val="2"/>
    </font>
    <font>
      <b/>
      <sz val="11"/>
      <color theme="0"/>
      <name val="Arial"/>
      <family val="2"/>
    </font>
    <font>
      <b/>
      <sz val="11"/>
      <color rgb="FF333333"/>
      <name val="Arial"/>
      <family val="2"/>
    </font>
    <font>
      <sz val="13"/>
      <color theme="1"/>
      <name val="Arial"/>
      <family val="2"/>
    </font>
  </fonts>
  <fills count="2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indexed="22"/>
      </patternFill>
    </fill>
    <fill>
      <patternFill patternType="solid">
        <fgColor indexed="8"/>
      </patternFill>
    </fill>
    <fill>
      <patternFill patternType="solid">
        <fgColor indexed="27"/>
      </patternFill>
    </fill>
    <fill>
      <patternFill patternType="solid">
        <fgColor indexed="47"/>
      </patternFill>
    </fill>
    <fill>
      <patternFill patternType="solid">
        <fgColor indexed="44"/>
      </patternFill>
    </fill>
    <fill>
      <patternFill patternType="solid">
        <fgColor indexed="49"/>
      </patternFill>
    </fill>
    <fill>
      <patternFill patternType="solid">
        <fgColor indexed="58"/>
        <bgColor indexed="64"/>
      </patternFill>
    </fill>
    <fill>
      <patternFill patternType="solid">
        <fgColor indexed="57"/>
        <bgColor indexed="64"/>
      </patternFill>
    </fill>
    <fill>
      <patternFill patternType="solid">
        <fgColor indexed="23"/>
        <bgColor indexed="64"/>
      </patternFill>
    </fill>
    <fill>
      <patternFill patternType="solid">
        <fgColor indexed="26"/>
      </patternFill>
    </fill>
    <fill>
      <patternFill patternType="solid">
        <fgColor indexed="60"/>
        <bgColor indexed="64"/>
      </patternFill>
    </fill>
    <fill>
      <patternFill patternType="solid">
        <fgColor indexed="8"/>
        <bgColor indexed="64"/>
      </patternFill>
    </fill>
    <fill>
      <patternFill patternType="solid">
        <fgColor indexed="45"/>
      </patternFill>
    </fill>
    <fill>
      <patternFill patternType="solid">
        <fgColor indexed="43"/>
      </patternFill>
    </fill>
    <fill>
      <patternFill patternType="solid">
        <fgColor indexed="42"/>
      </patternFill>
    </fill>
    <fill>
      <patternFill patternType="solid">
        <fgColor indexed="22"/>
        <bgColor indexed="64"/>
      </patternFill>
    </fill>
    <fill>
      <patternFill patternType="solid">
        <fgColor indexed="55"/>
      </patternFill>
    </fill>
    <fill>
      <patternFill patternType="solid">
        <fgColor indexed="56"/>
        <bgColor indexed="64"/>
      </patternFill>
    </fill>
    <fill>
      <patternFill patternType="solid">
        <fgColor theme="4" tint="0.39997558519241921"/>
        <bgColor indexed="64"/>
      </patternFill>
    </fill>
  </fills>
  <borders count="17">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diagonal/>
    </border>
    <border>
      <left/>
      <right style="thin">
        <color indexed="9"/>
      </right>
      <top style="hair">
        <color indexed="64"/>
      </top>
      <bottom style="hair">
        <color indexed="64"/>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ck">
        <color indexed="64"/>
      </left>
      <right/>
      <top/>
      <bottom/>
      <diagonal/>
    </border>
    <border>
      <left style="thin">
        <color indexed="64"/>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s>
  <cellStyleXfs count="102">
    <xf numFmtId="0" fontId="0" fillId="0" borderId="0"/>
    <xf numFmtId="0" fontId="2" fillId="0" borderId="0"/>
    <xf numFmtId="164" fontId="2" fillId="0" borderId="0" applyFont="0" applyFill="0" applyBorder="0" applyAlignment="0" applyProtection="0"/>
    <xf numFmtId="9" fontId="2" fillId="0" borderId="0" applyFont="0" applyFill="0" applyBorder="0" applyAlignment="0" applyProtection="0">
      <alignment wrapText="1"/>
    </xf>
    <xf numFmtId="0" fontId="2" fillId="0" borderId="0">
      <alignment wrapText="1"/>
    </xf>
    <xf numFmtId="172" fontId="2" fillId="0" borderId="0" applyFont="0" applyFill="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11" borderId="0" applyNumberFormat="0" applyBorder="0" applyAlignment="0" applyProtection="0"/>
    <xf numFmtId="0" fontId="19" fillId="10" borderId="0" applyNumberFormat="0" applyBorder="0" applyAlignment="0" applyProtection="0"/>
    <xf numFmtId="0" fontId="20" fillId="12"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12" borderId="0" applyNumberFormat="0" applyBorder="0" applyAlignment="0" applyProtection="0"/>
    <xf numFmtId="0" fontId="20" fillId="10" borderId="0" applyNumberFormat="0" applyBorder="0" applyAlignment="0" applyProtection="0"/>
    <xf numFmtId="0" fontId="17" fillId="13" borderId="0" applyNumberFormat="0" applyBorder="0" applyProtection="0">
      <alignment horizontal="left" wrapText="1"/>
    </xf>
    <xf numFmtId="0" fontId="17" fillId="14" borderId="0" applyNumberFormat="0" applyBorder="0" applyProtection="0">
      <alignment horizontal="left" wrapText="1"/>
    </xf>
    <xf numFmtId="0" fontId="21" fillId="0" borderId="0" applyNumberFormat="0" applyFill="0" applyBorder="0" applyAlignment="0" applyProtection="0"/>
    <xf numFmtId="3" fontId="17" fillId="0" borderId="6" applyFill="0" applyProtection="0">
      <alignment horizontal="right" vertical="top" wrapText="1"/>
    </xf>
    <xf numFmtId="0" fontId="22" fillId="7" borderId="7" applyNumberFormat="0" applyAlignment="0" applyProtection="0"/>
    <xf numFmtId="0" fontId="23" fillId="0" borderId="8" applyNumberFormat="0" applyFill="0" applyAlignment="0" applyProtection="0"/>
    <xf numFmtId="0" fontId="24" fillId="15" borderId="0" applyNumberFormat="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0" fontId="25" fillId="16" borderId="9" applyNumberFormat="0" applyFont="0" applyAlignment="0" applyProtection="0"/>
    <xf numFmtId="0" fontId="26" fillId="17" borderId="0" applyNumberFormat="0" applyBorder="0" applyProtection="0">
      <alignment vertical="top" wrapText="1"/>
    </xf>
    <xf numFmtId="0" fontId="27" fillId="18" borderId="0" applyNumberFormat="0" applyBorder="0" applyProtection="0">
      <alignment vertical="top" wrapText="1"/>
    </xf>
    <xf numFmtId="0" fontId="28" fillId="0" borderId="0" applyNumberFormat="0" applyFill="0" applyBorder="0" applyProtection="0">
      <alignment vertical="top" wrapText="1"/>
    </xf>
    <xf numFmtId="0" fontId="29" fillId="10" borderId="7" applyNumberFormat="0" applyAlignment="0" applyProtection="0"/>
    <xf numFmtId="0" fontId="30" fillId="0" borderId="0">
      <alignment horizontal="justify"/>
    </xf>
    <xf numFmtId="0" fontId="2" fillId="0" borderId="0" applyNumberFormat="0" applyFont="0" applyFill="0" applyBorder="0" applyProtection="0">
      <alignment vertical="top" wrapText="1"/>
    </xf>
    <xf numFmtId="0" fontId="31" fillId="19" borderId="0" applyNumberFormat="0" applyBorder="0" applyAlignment="0" applyProtection="0"/>
    <xf numFmtId="0" fontId="32" fillId="20" borderId="0" applyNumberFormat="0" applyBorder="0" applyAlignment="0" applyProtection="0"/>
    <xf numFmtId="0" fontId="1" fillId="0" borderId="0"/>
    <xf numFmtId="0" fontId="1" fillId="0" borderId="0"/>
    <xf numFmtId="0" fontId="2" fillId="0" borderId="0"/>
    <xf numFmtId="0" fontId="2" fillId="0" borderId="0"/>
    <xf numFmtId="0" fontId="25" fillId="0" borderId="0"/>
    <xf numFmtId="0" fontId="25" fillId="0" borderId="0"/>
    <xf numFmtId="0" fontId="25" fillId="0" borderId="0"/>
    <xf numFmtId="0" fontId="1" fillId="0" borderId="0"/>
    <xf numFmtId="0" fontId="1" fillId="0" borderId="0"/>
    <xf numFmtId="0" fontId="2" fillId="0" borderId="0">
      <alignment wrapText="1"/>
    </xf>
    <xf numFmtId="0" fontId="2" fillId="0" borderId="0">
      <alignment wrapText="1"/>
    </xf>
    <xf numFmtId="0" fontId="2" fillId="0" borderId="0">
      <alignment wrapText="1"/>
    </xf>
    <xf numFmtId="0" fontId="1" fillId="0" borderId="0"/>
    <xf numFmtId="0" fontId="1" fillId="0" borderId="0"/>
    <xf numFmtId="0" fontId="1" fillId="0" borderId="0"/>
    <xf numFmtId="0" fontId="1" fillId="0" borderId="0"/>
    <xf numFmtId="0" fontId="2" fillId="0" borderId="0">
      <alignment wrapText="1"/>
    </xf>
    <xf numFmtId="0" fontId="25" fillId="0" borderId="0"/>
    <xf numFmtId="0" fontId="1" fillId="0" borderId="0"/>
    <xf numFmtId="0" fontId="2" fillId="0" borderId="0">
      <alignment wrapText="1"/>
    </xf>
    <xf numFmtId="0" fontId="33" fillId="0" borderId="0" applyNumberFormat="0" applyFill="0" applyBorder="0" applyProtection="0">
      <alignment horizontal="right"/>
    </xf>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wrapText="1"/>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 fillId="14" borderId="0" applyNumberFormat="0" applyFont="0" applyFill="0" applyBorder="0" applyAlignment="0" applyProtection="0">
      <alignment horizontal="right" vertical="top" wrapText="1"/>
    </xf>
    <xf numFmtId="0" fontId="34" fillId="21" borderId="0" applyNumberFormat="0" applyBorder="0" applyAlignment="0" applyProtection="0"/>
    <xf numFmtId="0" fontId="35" fillId="7" borderId="10" applyNumberFormat="0" applyAlignment="0" applyProtection="0"/>
    <xf numFmtId="172" fontId="2" fillId="0" borderId="0" applyFont="0" applyFill="0" applyBorder="0" applyAlignment="0" applyProtection="0"/>
    <xf numFmtId="0" fontId="17" fillId="22" borderId="0"/>
    <xf numFmtId="0" fontId="36" fillId="0" borderId="0"/>
    <xf numFmtId="0" fontId="17" fillId="0" borderId="0"/>
    <xf numFmtId="0" fontId="37" fillId="0" borderId="0"/>
    <xf numFmtId="0" fontId="2" fillId="0" borderId="0"/>
    <xf numFmtId="0" fontId="38" fillId="0" borderId="0" applyNumberFormat="0" applyFill="0" applyBorder="0" applyAlignment="0" applyProtection="0"/>
    <xf numFmtId="0" fontId="2" fillId="0" borderId="11" applyNumberFormat="0" applyFont="0" applyFill="0" applyAlignment="0" applyProtection="0"/>
    <xf numFmtId="0" fontId="2" fillId="0" borderId="12" applyNumberFormat="0" applyFont="0" applyFill="0" applyAlignment="0" applyProtection="0"/>
    <xf numFmtId="0" fontId="39" fillId="0" borderId="0" applyNumberFormat="0" applyFill="0" applyBorder="0" applyAlignment="0" applyProtection="0"/>
    <xf numFmtId="0" fontId="40" fillId="0" borderId="13" applyNumberFormat="0" applyFill="0" applyAlignment="0" applyProtection="0"/>
    <xf numFmtId="0" fontId="41" fillId="0" borderId="14" applyNumberFormat="0" applyFill="0" applyAlignment="0" applyProtection="0"/>
    <xf numFmtId="0" fontId="42" fillId="0" borderId="15" applyNumberFormat="0" applyFill="0" applyAlignment="0" applyProtection="0"/>
    <xf numFmtId="0" fontId="42" fillId="0" borderId="0" applyNumberFormat="0" applyFill="0" applyBorder="0" applyAlignment="0" applyProtection="0"/>
    <xf numFmtId="0" fontId="43" fillId="23" borderId="16" applyNumberFormat="0" applyAlignment="0" applyProtection="0"/>
    <xf numFmtId="0" fontId="24" fillId="15" borderId="0" applyNumberFormat="0" applyBorder="0" applyProtection="0">
      <alignment wrapText="1"/>
    </xf>
    <xf numFmtId="0" fontId="2" fillId="0" borderId="0"/>
    <xf numFmtId="9" fontId="1" fillId="0" borderId="0" applyFont="0" applyFill="0" applyBorder="0" applyAlignment="0" applyProtection="0"/>
    <xf numFmtId="0" fontId="17" fillId="14" borderId="0" applyNumberFormat="0" applyBorder="0" applyProtection="0">
      <alignment horizontal="center" vertical="center" wrapText="1"/>
    </xf>
    <xf numFmtId="0" fontId="16" fillId="17" borderId="0" applyNumberFormat="0" applyBorder="0" applyProtection="0">
      <alignment horizontal="right"/>
    </xf>
    <xf numFmtId="0" fontId="51" fillId="0" borderId="0" applyNumberFormat="0" applyFill="0" applyBorder="0" applyProtection="0">
      <alignment horizontal="left" vertical="top"/>
    </xf>
    <xf numFmtId="0" fontId="28" fillId="17" borderId="0" applyNumberFormat="0" applyBorder="0" applyProtection="0">
      <alignment wrapText="1"/>
    </xf>
    <xf numFmtId="0" fontId="52" fillId="0" borderId="0" applyNumberFormat="0" applyFill="0" applyBorder="0" applyProtection="0">
      <alignment wrapText="1"/>
    </xf>
    <xf numFmtId="0" fontId="24" fillId="24" borderId="0" applyNumberFormat="0" applyBorder="0" applyProtection="0">
      <alignment horizontal="center" vertical="center" wrapText="1"/>
    </xf>
    <xf numFmtId="0" fontId="2" fillId="0" borderId="0" applyNumberFormat="0" applyFill="0" applyBorder="0" applyProtection="0">
      <alignment horizontal="left" vertical="top" wrapText="1"/>
    </xf>
  </cellStyleXfs>
  <cellXfs count="166">
    <xf numFmtId="0" fontId="0" fillId="0" borderId="0" xfId="0"/>
    <xf numFmtId="0" fontId="2" fillId="3" borderId="0" xfId="1" applyFill="1" applyAlignment="1">
      <alignment vertical="center"/>
    </xf>
    <xf numFmtId="0" fontId="2" fillId="0" borderId="0" xfId="1" applyAlignment="1">
      <alignment vertical="center"/>
    </xf>
    <xf numFmtId="0" fontId="4" fillId="2" borderId="0" xfId="1" applyFont="1" applyFill="1" applyBorder="1" applyAlignment="1">
      <alignment horizontal="left"/>
    </xf>
    <xf numFmtId="0" fontId="5" fillId="2" borderId="0" xfId="1" applyFont="1" applyFill="1" applyBorder="1" applyAlignment="1">
      <alignment horizontal="center" wrapText="1"/>
    </xf>
    <xf numFmtId="0" fontId="5" fillId="4" borderId="0" xfId="1" applyFont="1" applyFill="1" applyBorder="1" applyAlignment="1">
      <alignment horizontal="center" wrapText="1"/>
    </xf>
    <xf numFmtId="1" fontId="5" fillId="2" borderId="0" xfId="1" applyNumberFormat="1" applyFont="1" applyFill="1" applyBorder="1" applyAlignment="1">
      <alignment horizontal="center" wrapText="1"/>
    </xf>
    <xf numFmtId="0" fontId="5" fillId="2" borderId="0" xfId="1" quotePrefix="1" applyFont="1" applyFill="1" applyBorder="1" applyAlignment="1">
      <alignment horizontal="center" wrapText="1"/>
    </xf>
    <xf numFmtId="0" fontId="5" fillId="2" borderId="1" xfId="1" applyFont="1" applyFill="1" applyBorder="1" applyAlignment="1">
      <alignment horizontal="center" wrapText="1"/>
    </xf>
    <xf numFmtId="0" fontId="2" fillId="0" borderId="0" xfId="1"/>
    <xf numFmtId="0" fontId="2" fillId="3" borderId="0" xfId="1" applyFill="1"/>
    <xf numFmtId="165" fontId="6" fillId="2" borderId="2" xfId="1" applyNumberFormat="1" applyFont="1" applyFill="1" applyBorder="1" applyAlignment="1">
      <alignment horizontal="left"/>
    </xf>
    <xf numFmtId="165" fontId="7" fillId="2" borderId="2" xfId="1" applyNumberFormat="1" applyFont="1" applyFill="1" applyBorder="1" applyAlignment="1">
      <alignment horizontal="left"/>
    </xf>
    <xf numFmtId="165" fontId="6" fillId="2" borderId="2" xfId="1" applyNumberFormat="1" applyFont="1" applyFill="1" applyBorder="1" applyAlignment="1">
      <alignment horizontal="center"/>
    </xf>
    <xf numFmtId="165" fontId="6" fillId="4" borderId="2" xfId="2" applyNumberFormat="1" applyFont="1" applyFill="1" applyBorder="1" applyAlignment="1">
      <alignment horizontal="center"/>
    </xf>
    <xf numFmtId="165" fontId="6" fillId="2" borderId="2" xfId="2" applyNumberFormat="1" applyFont="1" applyFill="1" applyBorder="1" applyAlignment="1">
      <alignment horizontal="center"/>
    </xf>
    <xf numFmtId="166" fontId="9" fillId="5" borderId="2" xfId="3" applyNumberFormat="1" applyFont="1" applyFill="1" applyBorder="1" applyAlignment="1">
      <alignment horizontal="center"/>
    </xf>
    <xf numFmtId="0" fontId="2" fillId="3" borderId="0" xfId="1" applyFill="1" applyBorder="1"/>
    <xf numFmtId="165" fontId="12" fillId="2" borderId="4" xfId="1" applyNumberFormat="1" applyFont="1" applyFill="1" applyBorder="1" applyAlignment="1">
      <alignment horizontal="center" vertical="center"/>
    </xf>
    <xf numFmtId="165" fontId="6" fillId="0" borderId="2" xfId="2" applyNumberFormat="1" applyFont="1" applyFill="1" applyBorder="1" applyAlignment="1">
      <alignment horizontal="center"/>
    </xf>
    <xf numFmtId="165" fontId="6" fillId="2" borderId="4" xfId="1" applyNumberFormat="1" applyFont="1" applyFill="1" applyBorder="1" applyAlignment="1">
      <alignment horizontal="left"/>
    </xf>
    <xf numFmtId="165" fontId="6" fillId="4" borderId="0" xfId="1" applyNumberFormat="1" applyFont="1" applyFill="1" applyBorder="1" applyAlignment="1">
      <alignment horizontal="left"/>
    </xf>
    <xf numFmtId="165" fontId="6" fillId="2" borderId="0" xfId="1" applyNumberFormat="1" applyFont="1" applyFill="1" applyBorder="1" applyAlignment="1">
      <alignment horizontal="left"/>
    </xf>
    <xf numFmtId="165" fontId="6" fillId="4" borderId="1" xfId="2" applyNumberFormat="1" applyFont="1" applyFill="1" applyBorder="1" applyAlignment="1">
      <alignment horizontal="center"/>
    </xf>
    <xf numFmtId="165" fontId="6" fillId="0" borderId="1" xfId="1" applyNumberFormat="1" applyFont="1" applyFill="1" applyBorder="1" applyAlignment="1">
      <alignment horizontal="left"/>
    </xf>
    <xf numFmtId="165" fontId="12" fillId="0" borderId="4" xfId="1" applyNumberFormat="1" applyFont="1" applyFill="1" applyBorder="1" applyAlignment="1">
      <alignment horizontal="center" vertical="center"/>
    </xf>
    <xf numFmtId="165" fontId="12" fillId="2" borderId="2" xfId="1" applyNumberFormat="1" applyFont="1" applyFill="1" applyBorder="1" applyAlignment="1">
      <alignment horizontal="center" vertical="center"/>
    </xf>
    <xf numFmtId="165" fontId="7" fillId="2" borderId="2" xfId="1" applyNumberFormat="1" applyFont="1" applyFill="1" applyBorder="1" applyAlignment="1">
      <alignment horizontal="left" wrapText="1"/>
    </xf>
    <xf numFmtId="0" fontId="2" fillId="3" borderId="0" xfId="1" applyFill="1" applyAlignment="1"/>
    <xf numFmtId="0" fontId="2" fillId="0" borderId="0" xfId="1" applyAlignment="1"/>
    <xf numFmtId="165" fontId="6" fillId="0" borderId="1" xfId="4" applyNumberFormat="1" applyFont="1" applyBorder="1" applyAlignment="1">
      <alignment horizontal="left"/>
    </xf>
    <xf numFmtId="165" fontId="6" fillId="4" borderId="2" xfId="1" applyNumberFormat="1" applyFont="1" applyFill="1" applyBorder="1" applyAlignment="1">
      <alignment horizontal="center"/>
    </xf>
    <xf numFmtId="165" fontId="2" fillId="0" borderId="1" xfId="4" applyNumberFormat="1" applyBorder="1" applyAlignment="1">
      <alignment horizontal="left"/>
    </xf>
    <xf numFmtId="168" fontId="6" fillId="2" borderId="2" xfId="1" applyNumberFormat="1" applyFont="1" applyFill="1" applyBorder="1" applyAlignment="1">
      <alignment horizontal="center"/>
    </xf>
    <xf numFmtId="165" fontId="6" fillId="0" borderId="0" xfId="4" applyNumberFormat="1" applyFont="1" applyBorder="1" applyAlignment="1">
      <alignment horizontal="left"/>
    </xf>
    <xf numFmtId="165" fontId="2" fillId="0" borderId="0" xfId="4" applyNumberFormat="1" applyBorder="1" applyAlignment="1">
      <alignment horizontal="left"/>
    </xf>
    <xf numFmtId="165" fontId="7" fillId="2" borderId="4" xfId="1" applyNumberFormat="1" applyFont="1" applyFill="1" applyBorder="1" applyAlignment="1">
      <alignment horizontal="left"/>
    </xf>
    <xf numFmtId="165" fontId="6" fillId="2" borderId="4" xfId="1" applyNumberFormat="1" applyFont="1" applyFill="1" applyBorder="1" applyAlignment="1"/>
    <xf numFmtId="165" fontId="6" fillId="2" borderId="2" xfId="1" applyNumberFormat="1" applyFont="1" applyFill="1" applyBorder="1" applyAlignment="1"/>
    <xf numFmtId="165" fontId="6" fillId="2" borderId="1" xfId="1" applyNumberFormat="1" applyFont="1" applyFill="1" applyBorder="1" applyAlignment="1">
      <alignment horizontal="left"/>
    </xf>
    <xf numFmtId="165" fontId="6" fillId="0" borderId="2" xfId="1" applyNumberFormat="1" applyFont="1" applyFill="1" applyBorder="1" applyAlignment="1">
      <alignment horizontal="left"/>
    </xf>
    <xf numFmtId="165" fontId="6" fillId="0" borderId="0" xfId="1" applyNumberFormat="1" applyFont="1" applyAlignment="1">
      <alignment horizontal="left"/>
    </xf>
    <xf numFmtId="165" fontId="6" fillId="2" borderId="0" xfId="1" applyNumberFormat="1" applyFont="1" applyFill="1" applyBorder="1" applyAlignment="1">
      <alignment horizontal="left" wrapText="1"/>
    </xf>
    <xf numFmtId="165" fontId="6" fillId="2" borderId="4" xfId="2" applyNumberFormat="1" applyFont="1" applyFill="1" applyBorder="1" applyAlignment="1">
      <alignment horizontal="center"/>
    </xf>
    <xf numFmtId="165" fontId="6" fillId="0" borderId="5" xfId="2" applyNumberFormat="1" applyFont="1" applyFill="1" applyBorder="1" applyAlignment="1">
      <alignment horizontal="center"/>
    </xf>
    <xf numFmtId="165" fontId="7" fillId="2" borderId="1" xfId="1" applyNumberFormat="1" applyFont="1" applyFill="1" applyBorder="1" applyAlignment="1">
      <alignment horizontal="left"/>
    </xf>
    <xf numFmtId="165" fontId="6" fillId="2" borderId="1" xfId="1" applyNumberFormat="1" applyFont="1" applyFill="1" applyBorder="1" applyAlignment="1">
      <alignment horizontal="center"/>
    </xf>
    <xf numFmtId="165" fontId="6" fillId="4" borderId="4" xfId="4" applyNumberFormat="1" applyFont="1" applyFill="1" applyBorder="1" applyAlignment="1">
      <alignment horizontal="left"/>
    </xf>
    <xf numFmtId="168" fontId="6" fillId="4" borderId="1" xfId="2" applyNumberFormat="1" applyFont="1" applyFill="1" applyBorder="1" applyAlignment="1">
      <alignment horizontal="center"/>
    </xf>
    <xf numFmtId="165" fontId="2" fillId="4" borderId="2" xfId="4" applyNumberFormat="1" applyFill="1" applyBorder="1" applyAlignment="1">
      <alignment horizontal="left" wrapText="1"/>
    </xf>
    <xf numFmtId="165" fontId="6" fillId="0" borderId="2" xfId="4" applyNumberFormat="1" applyFont="1" applyBorder="1" applyAlignment="1">
      <alignment horizontal="left"/>
    </xf>
    <xf numFmtId="165" fontId="2" fillId="4" borderId="2" xfId="4" applyNumberFormat="1" applyFill="1" applyBorder="1" applyAlignment="1">
      <alignment horizontal="left"/>
    </xf>
    <xf numFmtId="165" fontId="14" fillId="2" borderId="2" xfId="2" applyNumberFormat="1" applyFont="1" applyFill="1" applyBorder="1" applyAlignment="1">
      <alignment horizontal="center"/>
    </xf>
    <xf numFmtId="165" fontId="14" fillId="2" borderId="1" xfId="2" applyNumberFormat="1" applyFont="1" applyFill="1" applyBorder="1" applyAlignment="1">
      <alignment horizontal="center"/>
    </xf>
    <xf numFmtId="165" fontId="7" fillId="0" borderId="2" xfId="1" applyNumberFormat="1" applyFont="1" applyFill="1" applyBorder="1" applyAlignment="1">
      <alignment horizontal="left"/>
    </xf>
    <xf numFmtId="165" fontId="7" fillId="0" borderId="2" xfId="1" applyNumberFormat="1" applyFont="1" applyFill="1" applyBorder="1" applyAlignment="1">
      <alignment horizontal="left" wrapText="1"/>
    </xf>
    <xf numFmtId="168" fontId="14" fillId="2" borderId="1" xfId="2" applyNumberFormat="1" applyFont="1" applyFill="1" applyBorder="1" applyAlignment="1">
      <alignment horizontal="center"/>
    </xf>
    <xf numFmtId="165" fontId="2" fillId="0" borderId="2" xfId="4" applyNumberFormat="1" applyFont="1" applyBorder="1" applyAlignment="1">
      <alignment horizontal="left" wrapText="1"/>
    </xf>
    <xf numFmtId="167" fontId="6" fillId="0" borderId="1" xfId="2" applyNumberFormat="1" applyFont="1" applyFill="1" applyBorder="1" applyAlignment="1">
      <alignment horizontal="center"/>
    </xf>
    <xf numFmtId="166" fontId="6" fillId="4" borderId="0" xfId="3" applyNumberFormat="1" applyFont="1" applyFill="1" applyBorder="1" applyAlignment="1">
      <alignment horizontal="center"/>
    </xf>
    <xf numFmtId="0" fontId="18" fillId="3" borderId="0" xfId="1" applyFont="1" applyFill="1" applyAlignment="1">
      <alignment horizontal="left"/>
    </xf>
    <xf numFmtId="0" fontId="18" fillId="3" borderId="0" xfId="1" applyFont="1" applyFill="1" applyAlignment="1">
      <alignment horizontal="center"/>
    </xf>
    <xf numFmtId="0" fontId="18" fillId="3" borderId="0" xfId="1" applyFont="1" applyFill="1"/>
    <xf numFmtId="0" fontId="18" fillId="0" borderId="0" xfId="1" applyFont="1"/>
    <xf numFmtId="0" fontId="2" fillId="3" borderId="0" xfId="1" applyFill="1" applyAlignment="1">
      <alignment horizontal="left"/>
    </xf>
    <xf numFmtId="0" fontId="2" fillId="3" borderId="0" xfId="1" applyFill="1" applyAlignment="1">
      <alignment horizontal="center"/>
    </xf>
    <xf numFmtId="0" fontId="2" fillId="3" borderId="0" xfId="1" applyFill="1" applyBorder="1" applyAlignment="1">
      <alignment horizontal="center"/>
    </xf>
    <xf numFmtId="0" fontId="10" fillId="3" borderId="0" xfId="1" applyFont="1" applyFill="1" applyAlignment="1">
      <alignment horizontal="left"/>
    </xf>
    <xf numFmtId="0" fontId="10" fillId="3" borderId="0" xfId="1" applyFont="1" applyFill="1" applyAlignment="1">
      <alignment horizontal="center"/>
    </xf>
    <xf numFmtId="0" fontId="10" fillId="3" borderId="0" xfId="1" applyFont="1" applyFill="1" applyBorder="1" applyAlignment="1">
      <alignment horizontal="center"/>
    </xf>
    <xf numFmtId="0" fontId="2" fillId="0" borderId="0" xfId="1" applyAlignment="1">
      <alignment horizontal="left"/>
    </xf>
    <xf numFmtId="0" fontId="2" fillId="0" borderId="0" xfId="1" applyAlignment="1">
      <alignment horizontal="center"/>
    </xf>
    <xf numFmtId="0" fontId="2" fillId="0" borderId="0" xfId="1" applyFill="1" applyBorder="1" applyAlignment="1">
      <alignment horizontal="center"/>
    </xf>
    <xf numFmtId="168" fontId="6" fillId="2" borderId="2" xfId="2" applyNumberFormat="1" applyFont="1" applyFill="1" applyBorder="1" applyAlignment="1">
      <alignment horizontal="center"/>
    </xf>
    <xf numFmtId="168" fontId="6" fillId="2" borderId="4" xfId="2" applyNumberFormat="1" applyFont="1" applyFill="1" applyBorder="1" applyAlignment="1">
      <alignment horizontal="center"/>
    </xf>
    <xf numFmtId="9" fontId="2" fillId="3" borderId="0" xfId="94" applyFont="1" applyFill="1"/>
    <xf numFmtId="167" fontId="6" fillId="2" borderId="2" xfId="2" applyNumberFormat="1" applyFont="1" applyFill="1" applyBorder="1" applyAlignment="1">
      <alignment horizontal="center"/>
    </xf>
    <xf numFmtId="169" fontId="6" fillId="2" borderId="2" xfId="2" applyNumberFormat="1" applyFont="1" applyFill="1" applyBorder="1" applyAlignment="1">
      <alignment horizontal="center"/>
    </xf>
    <xf numFmtId="165" fontId="6" fillId="2" borderId="1" xfId="1" applyNumberFormat="1" applyFont="1" applyFill="1" applyBorder="1" applyAlignment="1">
      <alignment horizontal="left"/>
    </xf>
    <xf numFmtId="165" fontId="6" fillId="2" borderId="0" xfId="1" applyNumberFormat="1" applyFont="1" applyFill="1" applyBorder="1" applyAlignment="1"/>
    <xf numFmtId="165" fontId="6" fillId="0" borderId="2" xfId="1" applyNumberFormat="1" applyFont="1" applyBorder="1" applyAlignment="1">
      <alignment horizontal="left"/>
    </xf>
    <xf numFmtId="165" fontId="6" fillId="2" borderId="2" xfId="1" applyNumberFormat="1" applyFont="1" applyFill="1" applyBorder="1" applyAlignment="1">
      <alignment horizontal="left" wrapText="1"/>
    </xf>
    <xf numFmtId="10" fontId="2" fillId="3" borderId="0" xfId="1" applyNumberFormat="1" applyFill="1"/>
    <xf numFmtId="167" fontId="6" fillId="2" borderId="2" xfId="1" applyNumberFormat="1" applyFont="1" applyFill="1" applyBorder="1" applyAlignment="1">
      <alignment horizontal="center"/>
    </xf>
    <xf numFmtId="170" fontId="4" fillId="2" borderId="0" xfId="1" applyNumberFormat="1" applyFont="1" applyFill="1" applyBorder="1" applyAlignment="1">
      <alignment vertical="center"/>
    </xf>
    <xf numFmtId="170" fontId="4" fillId="2" borderId="0" xfId="1" applyNumberFormat="1" applyFont="1" applyFill="1" applyBorder="1" applyAlignment="1">
      <alignment vertical="center" wrapText="1"/>
    </xf>
    <xf numFmtId="0" fontId="17" fillId="0" borderId="0" xfId="4" applyFont="1" applyBorder="1" applyAlignment="1">
      <alignment horizontal="center" wrapText="1"/>
    </xf>
    <xf numFmtId="171" fontId="6" fillId="2" borderId="0" xfId="2" applyNumberFormat="1" applyFont="1" applyFill="1" applyBorder="1" applyAlignment="1">
      <alignment horizontal="center"/>
    </xf>
    <xf numFmtId="168" fontId="6" fillId="4" borderId="0" xfId="2" applyNumberFormat="1" applyFont="1" applyFill="1" applyBorder="1" applyAlignment="1">
      <alignment horizontal="center"/>
    </xf>
    <xf numFmtId="170" fontId="6" fillId="2" borderId="0" xfId="2" applyNumberFormat="1" applyFont="1" applyFill="1" applyBorder="1" applyAlignment="1">
      <alignment horizontal="center"/>
    </xf>
    <xf numFmtId="4" fontId="6" fillId="2" borderId="0" xfId="2" applyNumberFormat="1" applyFont="1" applyFill="1" applyBorder="1" applyAlignment="1">
      <alignment horizontal="center"/>
    </xf>
    <xf numFmtId="2" fontId="6" fillId="2" borderId="0" xfId="2" applyNumberFormat="1" applyFont="1" applyFill="1" applyBorder="1" applyAlignment="1">
      <alignment horizontal="center"/>
    </xf>
    <xf numFmtId="165" fontId="6" fillId="2" borderId="1" xfId="1" applyNumberFormat="1" applyFont="1" applyFill="1" applyBorder="1" applyAlignment="1">
      <alignment horizontal="left"/>
    </xf>
    <xf numFmtId="165" fontId="6" fillId="2" borderId="1" xfId="1" applyNumberFormat="1" applyFont="1" applyFill="1" applyBorder="1" applyAlignment="1">
      <alignment horizontal="left"/>
    </xf>
    <xf numFmtId="165" fontId="15" fillId="4" borderId="0" xfId="4" applyNumberFormat="1" applyFont="1" applyFill="1" applyBorder="1" applyAlignment="1">
      <alignment horizontal="left"/>
    </xf>
    <xf numFmtId="165" fontId="16" fillId="4" borderId="0" xfId="4" applyNumberFormat="1" applyFont="1" applyFill="1" applyBorder="1" applyAlignment="1">
      <alignment horizontal="left"/>
    </xf>
    <xf numFmtId="165" fontId="16" fillId="4" borderId="0" xfId="1" applyNumberFormat="1" applyFont="1" applyFill="1" applyBorder="1" applyAlignment="1">
      <alignment horizontal="left"/>
    </xf>
    <xf numFmtId="165" fontId="6" fillId="4" borderId="0" xfId="2" applyNumberFormat="1" applyFont="1" applyFill="1" applyBorder="1" applyAlignment="1">
      <alignment horizontal="center"/>
    </xf>
    <xf numFmtId="167" fontId="6" fillId="4" borderId="2" xfId="2" applyNumberFormat="1" applyFont="1" applyFill="1" applyBorder="1" applyAlignment="1">
      <alignment horizontal="center"/>
    </xf>
    <xf numFmtId="169" fontId="6" fillId="4" borderId="1" xfId="2" applyNumberFormat="1" applyFont="1" applyFill="1" applyBorder="1" applyAlignment="1">
      <alignment horizontal="center"/>
    </xf>
    <xf numFmtId="169" fontId="6" fillId="4" borderId="2" xfId="2" applyNumberFormat="1" applyFont="1" applyFill="1" applyBorder="1" applyAlignment="1">
      <alignment horizontal="center"/>
    </xf>
    <xf numFmtId="168" fontId="6" fillId="4" borderId="2" xfId="2" applyNumberFormat="1" applyFont="1" applyFill="1" applyBorder="1" applyAlignment="1">
      <alignment horizontal="center"/>
    </xf>
    <xf numFmtId="167" fontId="6" fillId="2" borderId="1" xfId="1" applyNumberFormat="1" applyFont="1" applyFill="1" applyBorder="1" applyAlignment="1">
      <alignment horizontal="center"/>
    </xf>
    <xf numFmtId="167" fontId="6" fillId="4" borderId="1" xfId="1" applyNumberFormat="1" applyFont="1" applyFill="1" applyBorder="1" applyAlignment="1">
      <alignment horizontal="center"/>
    </xf>
    <xf numFmtId="167" fontId="6" fillId="2" borderId="4" xfId="2" applyNumberFormat="1" applyFont="1" applyFill="1" applyBorder="1" applyAlignment="1">
      <alignment horizontal="center"/>
    </xf>
    <xf numFmtId="165" fontId="46" fillId="4" borderId="0" xfId="4" applyNumberFormat="1" applyFont="1" applyFill="1" applyBorder="1" applyAlignment="1">
      <alignment horizontal="left"/>
    </xf>
    <xf numFmtId="165" fontId="46" fillId="4" borderId="0" xfId="1" applyNumberFormat="1" applyFont="1" applyFill="1" applyBorder="1" applyAlignment="1">
      <alignment horizontal="left"/>
    </xf>
    <xf numFmtId="165" fontId="47" fillId="4" borderId="0" xfId="2" applyNumberFormat="1" applyFont="1" applyFill="1" applyBorder="1" applyAlignment="1">
      <alignment horizontal="center"/>
    </xf>
    <xf numFmtId="166" fontId="47" fillId="4" borderId="0" xfId="3" applyNumberFormat="1" applyFont="1" applyFill="1" applyBorder="1" applyAlignment="1">
      <alignment horizontal="center"/>
    </xf>
    <xf numFmtId="0" fontId="49" fillId="3" borderId="0" xfId="1" applyFont="1" applyFill="1"/>
    <xf numFmtId="0" fontId="49" fillId="0" borderId="0" xfId="1" applyFont="1"/>
    <xf numFmtId="165" fontId="15" fillId="4" borderId="0" xfId="4" applyNumberFormat="1" applyFont="1" applyFill="1" applyBorder="1" applyAlignment="1">
      <alignment vertical="center"/>
    </xf>
    <xf numFmtId="165" fontId="6" fillId="2" borderId="1" xfId="1" applyNumberFormat="1" applyFont="1" applyFill="1" applyBorder="1" applyAlignment="1">
      <alignment horizontal="left"/>
    </xf>
    <xf numFmtId="165" fontId="6" fillId="2" borderId="1" xfId="1" applyNumberFormat="1" applyFont="1" applyFill="1" applyBorder="1" applyAlignment="1">
      <alignment horizontal="left"/>
    </xf>
    <xf numFmtId="170" fontId="6" fillId="4" borderId="2" xfId="65" applyNumberFormat="1" applyFont="1" applyFill="1" applyBorder="1" applyAlignment="1">
      <alignment horizontal="center"/>
    </xf>
    <xf numFmtId="166" fontId="10" fillId="5" borderId="2" xfId="3" applyNumberFormat="1" applyFont="1" applyFill="1" applyBorder="1" applyAlignment="1">
      <alignment horizontal="center" wrapText="1"/>
    </xf>
    <xf numFmtId="166" fontId="6" fillId="5" borderId="2" xfId="3" applyNumberFormat="1" applyFont="1" applyFill="1" applyBorder="1" applyAlignment="1">
      <alignment horizontal="center" wrapText="1"/>
    </xf>
    <xf numFmtId="166" fontId="10" fillId="4" borderId="0" xfId="3" applyNumberFormat="1" applyFont="1" applyFill="1" applyBorder="1" applyAlignment="1">
      <alignment horizontal="center" wrapText="1"/>
    </xf>
    <xf numFmtId="166" fontId="48" fillId="4" borderId="0" xfId="3" applyNumberFormat="1" applyFont="1" applyFill="1" applyBorder="1" applyAlignment="1">
      <alignment horizontal="center" wrapText="1"/>
    </xf>
    <xf numFmtId="2" fontId="6" fillId="2" borderId="0" xfId="2" applyNumberFormat="1" applyFont="1" applyFill="1" applyBorder="1" applyAlignment="1">
      <alignment horizontal="center" wrapText="1"/>
    </xf>
    <xf numFmtId="0" fontId="18" fillId="3" borderId="0" xfId="1" applyFont="1" applyFill="1" applyAlignment="1">
      <alignment horizontal="center" wrapText="1"/>
    </xf>
    <xf numFmtId="0" fontId="2" fillId="3" borderId="0" xfId="1" applyFill="1" applyAlignment="1">
      <alignment horizontal="center" wrapText="1"/>
    </xf>
    <xf numFmtId="0" fontId="2" fillId="0" borderId="0" xfId="1" applyAlignment="1">
      <alignment horizontal="center" wrapText="1"/>
    </xf>
    <xf numFmtId="168" fontId="6" fillId="2" borderId="1" xfId="1" applyNumberFormat="1" applyFont="1" applyFill="1" applyBorder="1" applyAlignment="1">
      <alignment horizontal="center"/>
    </xf>
    <xf numFmtId="165" fontId="6" fillId="2" borderId="1" xfId="1" applyNumberFormat="1" applyFont="1" applyFill="1" applyBorder="1" applyAlignment="1">
      <alignment horizontal="left"/>
    </xf>
    <xf numFmtId="166" fontId="2" fillId="3" borderId="0" xfId="94" applyNumberFormat="1" applyFont="1" applyFill="1" applyAlignment="1">
      <alignment vertical="center"/>
    </xf>
    <xf numFmtId="165" fontId="6" fillId="2" borderId="1" xfId="1" applyNumberFormat="1" applyFont="1" applyFill="1" applyBorder="1" applyAlignment="1">
      <alignment horizontal="left"/>
    </xf>
    <xf numFmtId="0" fontId="44" fillId="2" borderId="0" xfId="1" applyFont="1" applyFill="1" applyAlignment="1">
      <alignment horizontal="left" vertical="center" wrapText="1"/>
    </xf>
    <xf numFmtId="0" fontId="44" fillId="2" borderId="0" xfId="1" applyFont="1" applyFill="1" applyBorder="1" applyAlignment="1">
      <alignment horizontal="left" vertical="center" wrapText="1"/>
    </xf>
    <xf numFmtId="167" fontId="6" fillId="0" borderId="1" xfId="1" applyNumberFormat="1" applyFont="1" applyFill="1" applyBorder="1" applyAlignment="1">
      <alignment horizontal="center"/>
    </xf>
    <xf numFmtId="168" fontId="6" fillId="0" borderId="1" xfId="2" applyNumberFormat="1" applyFont="1" applyFill="1" applyBorder="1" applyAlignment="1">
      <alignment horizontal="center"/>
    </xf>
    <xf numFmtId="167" fontId="6" fillId="4" borderId="1" xfId="2" applyNumberFormat="1" applyFont="1" applyFill="1" applyBorder="1" applyAlignment="1">
      <alignment horizontal="center"/>
    </xf>
    <xf numFmtId="0" fontId="44" fillId="2" borderId="0" xfId="1" applyFont="1" applyFill="1" applyAlignment="1">
      <alignment horizontal="left" vertical="center" wrapText="1"/>
    </xf>
    <xf numFmtId="165" fontId="6" fillId="0" borderId="2" xfId="4" applyNumberFormat="1" applyFont="1" applyFill="1" applyBorder="1" applyAlignment="1">
      <alignment horizontal="left"/>
    </xf>
    <xf numFmtId="0" fontId="0" fillId="4" borderId="0" xfId="0" applyFill="1"/>
    <xf numFmtId="0" fontId="0" fillId="4" borderId="0" xfId="0" applyFill="1" applyAlignment="1">
      <alignment horizontal="left"/>
    </xf>
    <xf numFmtId="0" fontId="56" fillId="4" borderId="0" xfId="0" applyFont="1" applyFill="1" applyAlignment="1">
      <alignment horizontal="left" vertical="top" wrapText="1"/>
    </xf>
    <xf numFmtId="0" fontId="56" fillId="4" borderId="0" xfId="0" applyFont="1" applyFill="1" applyAlignment="1">
      <alignment horizontal="justify" vertical="center"/>
    </xf>
    <xf numFmtId="166" fontId="18" fillId="5" borderId="2" xfId="3" applyNumberFormat="1" applyFont="1" applyFill="1" applyBorder="1" applyAlignment="1">
      <alignment horizontal="center" wrapText="1"/>
    </xf>
    <xf numFmtId="165" fontId="15" fillId="4" borderId="0" xfId="1" applyNumberFormat="1" applyFont="1" applyFill="1" applyBorder="1" applyAlignment="1">
      <alignment horizontal="left"/>
    </xf>
    <xf numFmtId="9" fontId="6" fillId="2" borderId="2" xfId="94" applyFont="1" applyFill="1" applyBorder="1" applyAlignment="1">
      <alignment horizontal="center"/>
    </xf>
    <xf numFmtId="9" fontId="6" fillId="2" borderId="1" xfId="94" applyFont="1" applyFill="1" applyBorder="1" applyAlignment="1">
      <alignment horizontal="center"/>
    </xf>
    <xf numFmtId="0" fontId="56" fillId="4" borderId="0" xfId="0" applyFont="1" applyFill="1" applyAlignment="1">
      <alignment horizontal="left" vertical="top" wrapText="1"/>
    </xf>
    <xf numFmtId="0" fontId="44" fillId="2" borderId="0" xfId="1" applyFont="1" applyFill="1" applyAlignment="1">
      <alignment horizontal="left" vertical="center" wrapText="1"/>
    </xf>
    <xf numFmtId="165" fontId="60" fillId="2" borderId="2" xfId="2" applyNumberFormat="1" applyFont="1" applyFill="1" applyBorder="1" applyAlignment="1">
      <alignment horizontal="center"/>
    </xf>
    <xf numFmtId="165" fontId="11" fillId="6" borderId="3" xfId="1" applyNumberFormat="1" applyFont="1" applyFill="1" applyBorder="1" applyAlignment="1">
      <alignment horizontal="center" vertical="center"/>
    </xf>
    <xf numFmtId="0" fontId="3" fillId="0" borderId="0" xfId="1" applyFont="1" applyBorder="1" applyAlignment="1">
      <alignment horizontal="center" vertical="center"/>
    </xf>
    <xf numFmtId="0" fontId="3" fillId="0" borderId="0" xfId="1" applyFont="1" applyAlignment="1" applyProtection="1">
      <alignment horizontal="center" vertical="center"/>
      <protection locked="0"/>
    </xf>
    <xf numFmtId="165" fontId="6" fillId="2" borderId="1" xfId="1" applyNumberFormat="1" applyFont="1" applyFill="1" applyBorder="1" applyAlignment="1">
      <alignment horizontal="left"/>
    </xf>
    <xf numFmtId="165" fontId="2" fillId="0" borderId="2" xfId="4" applyNumberFormat="1" applyBorder="1" applyAlignment="1">
      <alignment horizontal="left"/>
    </xf>
    <xf numFmtId="0" fontId="44" fillId="2" borderId="0" xfId="1" applyFont="1" applyFill="1" applyAlignment="1">
      <alignment horizontal="left" vertical="center" wrapText="1"/>
    </xf>
    <xf numFmtId="0" fontId="44" fillId="2" borderId="4" xfId="1" applyFont="1" applyFill="1" applyBorder="1" applyAlignment="1">
      <alignment horizontal="left" vertical="center" wrapText="1"/>
    </xf>
    <xf numFmtId="0" fontId="56" fillId="4" borderId="0" xfId="0" applyFont="1" applyFill="1" applyAlignment="1">
      <alignment horizontal="left" vertical="top" wrapText="1"/>
    </xf>
    <xf numFmtId="0" fontId="56" fillId="0" borderId="0" xfId="0" applyFont="1" applyAlignment="1">
      <alignment horizontal="left" vertical="top" wrapText="1"/>
    </xf>
    <xf numFmtId="0" fontId="54" fillId="25" borderId="0" xfId="0" applyFont="1" applyFill="1" applyAlignment="1">
      <alignment horizontal="center"/>
    </xf>
    <xf numFmtId="0" fontId="58" fillId="25" borderId="0" xfId="0" applyFont="1" applyFill="1" applyAlignment="1">
      <alignment horizontal="left" indent="1"/>
    </xf>
    <xf numFmtId="0" fontId="57" fillId="4" borderId="0" xfId="0" applyFont="1" applyFill="1" applyAlignment="1">
      <alignment horizontal="left" vertical="top" wrapText="1"/>
    </xf>
    <xf numFmtId="0" fontId="57" fillId="0" borderId="0" xfId="0" applyFont="1" applyAlignment="1">
      <alignment horizontal="left" vertical="top" wrapText="1"/>
    </xf>
    <xf numFmtId="0" fontId="2" fillId="4" borderId="0" xfId="0" applyFont="1" applyFill="1" applyAlignment="1">
      <alignment horizontal="left" vertical="top" wrapText="1"/>
    </xf>
    <xf numFmtId="0" fontId="57" fillId="0" borderId="0" xfId="0" applyFont="1" applyAlignment="1">
      <alignment horizontal="left" vertical="center" wrapText="1"/>
    </xf>
    <xf numFmtId="0" fontId="57" fillId="0" borderId="0" xfId="0" applyFont="1" applyAlignment="1">
      <alignment horizontal="left"/>
    </xf>
    <xf numFmtId="0" fontId="57" fillId="4" borderId="0" xfId="0" applyFont="1" applyFill="1" applyAlignment="1">
      <alignment horizontal="left"/>
    </xf>
    <xf numFmtId="0" fontId="53" fillId="4" borderId="0" xfId="0" applyFont="1" applyFill="1" applyAlignment="1">
      <alignment horizontal="center" wrapText="1"/>
    </xf>
    <xf numFmtId="0" fontId="57" fillId="4" borderId="0" xfId="0" applyFont="1" applyFill="1" applyAlignment="1">
      <alignment horizontal="left" wrapText="1"/>
    </xf>
    <xf numFmtId="166" fontId="2" fillId="3" borderId="0" xfId="94" applyNumberFormat="1" applyFont="1" applyFill="1"/>
    <xf numFmtId="1" fontId="6" fillId="2" borderId="2" xfId="94" applyNumberFormat="1" applyFont="1" applyFill="1" applyBorder="1" applyAlignment="1">
      <alignment horizontal="center"/>
    </xf>
  </cellXfs>
  <cellStyles count="102">
    <cellStyle name=" 1" xfId="5" xr:uid="{00000000-0005-0000-0000-000000000000}"/>
    <cellStyle name="20 % - Accent1" xfId="6" xr:uid="{00000000-0005-0000-0000-000001000000}"/>
    <cellStyle name="20 % - Accent2" xfId="7" xr:uid="{00000000-0005-0000-0000-000002000000}"/>
    <cellStyle name="20 % - Accent3" xfId="8" xr:uid="{00000000-0005-0000-0000-000003000000}"/>
    <cellStyle name="20 % - Accent4" xfId="9" xr:uid="{00000000-0005-0000-0000-000004000000}"/>
    <cellStyle name="20 % - Accent5" xfId="10" xr:uid="{00000000-0005-0000-0000-000005000000}"/>
    <cellStyle name="20 % - Accent6" xfId="11" xr:uid="{00000000-0005-0000-0000-000006000000}"/>
    <cellStyle name="40 % - Accent1" xfId="12" xr:uid="{00000000-0005-0000-0000-000007000000}"/>
    <cellStyle name="40 % - Accent2" xfId="13" xr:uid="{00000000-0005-0000-0000-000008000000}"/>
    <cellStyle name="40 % - Accent3" xfId="14" xr:uid="{00000000-0005-0000-0000-000009000000}"/>
    <cellStyle name="40 % - Accent4" xfId="15" xr:uid="{00000000-0005-0000-0000-00000A000000}"/>
    <cellStyle name="40 % - Accent5" xfId="16" xr:uid="{00000000-0005-0000-0000-00000B000000}"/>
    <cellStyle name="40 % - Accent6" xfId="17" xr:uid="{00000000-0005-0000-0000-00000C000000}"/>
    <cellStyle name="60 % - Accent1" xfId="18" xr:uid="{00000000-0005-0000-0000-00000D000000}"/>
    <cellStyle name="60 % - Accent2" xfId="19" xr:uid="{00000000-0005-0000-0000-00000E000000}"/>
    <cellStyle name="60 % - Accent3" xfId="20" xr:uid="{00000000-0005-0000-0000-00000F000000}"/>
    <cellStyle name="60 % - Accent4" xfId="21" xr:uid="{00000000-0005-0000-0000-000010000000}"/>
    <cellStyle name="60 % - Accent5" xfId="22" xr:uid="{00000000-0005-0000-0000-000011000000}"/>
    <cellStyle name="60 % - Accent6" xfId="23" xr:uid="{00000000-0005-0000-0000-000012000000}"/>
    <cellStyle name="attributeColumnHeader" xfId="24" xr:uid="{00000000-0005-0000-0000-000013000000}"/>
    <cellStyle name="attributeRowHeader" xfId="25" xr:uid="{00000000-0005-0000-0000-000014000000}"/>
    <cellStyle name="Avertissement" xfId="26" xr:uid="{00000000-0005-0000-0000-000015000000}"/>
    <cellStyle name="baseStyle" xfId="27" xr:uid="{00000000-0005-0000-0000-000016000000}"/>
    <cellStyle name="Calcul" xfId="28" xr:uid="{00000000-0005-0000-0000-000017000000}"/>
    <cellStyle name="Cellule liée" xfId="29" xr:uid="{00000000-0005-0000-0000-000018000000}"/>
    <cellStyle name="columnHeader" xfId="30" xr:uid="{00000000-0005-0000-0000-000019000000}"/>
    <cellStyle name="columnHeader 2" xfId="92" xr:uid="{00000000-0005-0000-0000-00001A000000}"/>
    <cellStyle name="Comma 2" xfId="31" xr:uid="{00000000-0005-0000-0000-00001B000000}"/>
    <cellStyle name="Comma 2 2" xfId="32" xr:uid="{00000000-0005-0000-0000-00001C000000}"/>
    <cellStyle name="Comma_2003 Consolidated EPI Report (final) 2" xfId="2" xr:uid="{00000000-0005-0000-0000-00001D000000}"/>
    <cellStyle name="Commentaire" xfId="33" xr:uid="{00000000-0005-0000-0000-00001E000000}"/>
    <cellStyle name="crossHeader1" xfId="34" xr:uid="{00000000-0005-0000-0000-00001F000000}"/>
    <cellStyle name="crossHeader2" xfId="35" xr:uid="{00000000-0005-0000-0000-000020000000}"/>
    <cellStyle name="crossHeader3" xfId="36" xr:uid="{00000000-0005-0000-0000-000021000000}"/>
    <cellStyle name="Entrée" xfId="37" xr:uid="{00000000-0005-0000-0000-000022000000}"/>
    <cellStyle name="flowStateHeader" xfId="100" xr:uid="{00000000-0005-0000-0000-000023000000}"/>
    <cellStyle name="Heading1" xfId="38" xr:uid="{00000000-0005-0000-0000-000024000000}"/>
    <cellStyle name="indicator" xfId="39" xr:uid="{00000000-0005-0000-0000-000025000000}"/>
    <cellStyle name="Insatisfaisant" xfId="40" xr:uid="{00000000-0005-0000-0000-000026000000}"/>
    <cellStyle name="minorText" xfId="99" xr:uid="{00000000-0005-0000-0000-000027000000}"/>
    <cellStyle name="Neutre" xfId="41" xr:uid="{00000000-0005-0000-0000-000028000000}"/>
    <cellStyle name="Normal" xfId="0" builtinId="0"/>
    <cellStyle name="Normal 10" xfId="42" xr:uid="{00000000-0005-0000-0000-00002A000000}"/>
    <cellStyle name="Normal 11" xfId="43" xr:uid="{00000000-0005-0000-0000-00002B000000}"/>
    <cellStyle name="Normal 19" xfId="44" xr:uid="{00000000-0005-0000-0000-00002C000000}"/>
    <cellStyle name="Normal 2" xfId="45" xr:uid="{00000000-0005-0000-0000-00002D000000}"/>
    <cellStyle name="Normal 2 2" xfId="4" xr:uid="{00000000-0005-0000-0000-00002E000000}"/>
    <cellStyle name="Normal 2 2 2" xfId="46" xr:uid="{00000000-0005-0000-0000-00002F000000}"/>
    <cellStyle name="Normal 3" xfId="47" xr:uid="{00000000-0005-0000-0000-000030000000}"/>
    <cellStyle name="Normal 3 2" xfId="48" xr:uid="{00000000-0005-0000-0000-000031000000}"/>
    <cellStyle name="Normal 3 3" xfId="93" xr:uid="{00000000-0005-0000-0000-000032000000}"/>
    <cellStyle name="Normal 4" xfId="49" xr:uid="{00000000-0005-0000-0000-000033000000}"/>
    <cellStyle name="Normal 4 2" xfId="50" xr:uid="{00000000-0005-0000-0000-000034000000}"/>
    <cellStyle name="Normal 5" xfId="51" xr:uid="{00000000-0005-0000-0000-000035000000}"/>
    <cellStyle name="Normal 5 2" xfId="52" xr:uid="{00000000-0005-0000-0000-000036000000}"/>
    <cellStyle name="Normal 6" xfId="53" xr:uid="{00000000-0005-0000-0000-000037000000}"/>
    <cellStyle name="Normal 6 2" xfId="54" xr:uid="{00000000-0005-0000-0000-000038000000}"/>
    <cellStyle name="Normal 6 2 2" xfId="55" xr:uid="{00000000-0005-0000-0000-000039000000}"/>
    <cellStyle name="Normal 6 3" xfId="56" xr:uid="{00000000-0005-0000-0000-00003A000000}"/>
    <cellStyle name="Normal 6 3 2" xfId="57" xr:uid="{00000000-0005-0000-0000-00003B000000}"/>
    <cellStyle name="Normal 7" xfId="58" xr:uid="{00000000-0005-0000-0000-00003C000000}"/>
    <cellStyle name="Normal 7 2" xfId="59" xr:uid="{00000000-0005-0000-0000-00003D000000}"/>
    <cellStyle name="Normal 8" xfId="60" xr:uid="{00000000-0005-0000-0000-00003E000000}"/>
    <cellStyle name="Normal 9" xfId="61" xr:uid="{00000000-0005-0000-0000-00003F000000}"/>
    <cellStyle name="Normal_2003 Consolidated EPI Report (final) 2" xfId="1" xr:uid="{00000000-0005-0000-0000-000040000000}"/>
    <cellStyle name="nullCell" xfId="62" xr:uid="{00000000-0005-0000-0000-000041000000}"/>
    <cellStyle name="nullCell 2" xfId="96" xr:uid="{00000000-0005-0000-0000-000042000000}"/>
    <cellStyle name="Percent" xfId="94" builtinId="5"/>
    <cellStyle name="Percent 2" xfId="63" xr:uid="{00000000-0005-0000-0000-000044000000}"/>
    <cellStyle name="Percent 2 2" xfId="64" xr:uid="{00000000-0005-0000-0000-000045000000}"/>
    <cellStyle name="Percent 3" xfId="65" xr:uid="{00000000-0005-0000-0000-000046000000}"/>
    <cellStyle name="Percent 4" xfId="66" xr:uid="{00000000-0005-0000-0000-000047000000}"/>
    <cellStyle name="Percent 4 2" xfId="67" xr:uid="{00000000-0005-0000-0000-000048000000}"/>
    <cellStyle name="Percent 4 2 2" xfId="68" xr:uid="{00000000-0005-0000-0000-000049000000}"/>
    <cellStyle name="Percent 4 3" xfId="69" xr:uid="{00000000-0005-0000-0000-00004A000000}"/>
    <cellStyle name="Percent 4 3 2" xfId="70" xr:uid="{00000000-0005-0000-0000-00004B000000}"/>
    <cellStyle name="Percent 4 4" xfId="3" xr:uid="{00000000-0005-0000-0000-00004C000000}"/>
    <cellStyle name="Percent 5" xfId="71" xr:uid="{00000000-0005-0000-0000-00004D000000}"/>
    <cellStyle name="Percent 6" xfId="72" xr:uid="{00000000-0005-0000-0000-00004E000000}"/>
    <cellStyle name="Percent 7" xfId="73" xr:uid="{00000000-0005-0000-0000-00004F000000}"/>
    <cellStyle name="periodHeader" xfId="74" xr:uid="{00000000-0005-0000-0000-000050000000}"/>
    <cellStyle name="periodHeaderCenter" xfId="95" xr:uid="{00000000-0005-0000-0000-000051000000}"/>
    <cellStyle name="Satisfaisant" xfId="75" xr:uid="{00000000-0005-0000-0000-000052000000}"/>
    <cellStyle name="sectionHeader" xfId="98" xr:uid="{00000000-0005-0000-0000-000053000000}"/>
    <cellStyle name="sheetHeader" xfId="97" xr:uid="{00000000-0005-0000-0000-000054000000}"/>
    <cellStyle name="Sortie" xfId="76" xr:uid="{00000000-0005-0000-0000-000055000000}"/>
    <cellStyle name="Style 1" xfId="77" xr:uid="{00000000-0005-0000-0000-000056000000}"/>
    <cellStyle name="TableColumnHeader" xfId="78" xr:uid="{00000000-0005-0000-0000-000057000000}"/>
    <cellStyle name="TableCrossHeader" xfId="79" xr:uid="{00000000-0005-0000-0000-000058000000}"/>
    <cellStyle name="TableRowHeader" xfId="80" xr:uid="{00000000-0005-0000-0000-000059000000}"/>
    <cellStyle name="TableUoM" xfId="81" xr:uid="{00000000-0005-0000-0000-00005A000000}"/>
    <cellStyle name="TableValue" xfId="82" xr:uid="{00000000-0005-0000-0000-00005B000000}"/>
    <cellStyle name="Texte explicatif" xfId="83" xr:uid="{00000000-0005-0000-0000-00005C000000}"/>
    <cellStyle name="thickBorder" xfId="84" xr:uid="{00000000-0005-0000-0000-00005D000000}"/>
    <cellStyle name="thinBorder" xfId="85" xr:uid="{00000000-0005-0000-0000-00005E000000}"/>
    <cellStyle name="Titre" xfId="86" xr:uid="{00000000-0005-0000-0000-00005F000000}"/>
    <cellStyle name="Titre 1" xfId="87" xr:uid="{00000000-0005-0000-0000-000060000000}"/>
    <cellStyle name="Titre 2" xfId="88" xr:uid="{00000000-0005-0000-0000-000061000000}"/>
    <cellStyle name="Titre 3" xfId="89" xr:uid="{00000000-0005-0000-0000-000062000000}"/>
    <cellStyle name="Titre 4" xfId="90" xr:uid="{00000000-0005-0000-0000-000063000000}"/>
    <cellStyle name="Vérification" xfId="91" xr:uid="{00000000-0005-0000-0000-000064000000}"/>
    <cellStyle name="wrappedDesc" xfId="101" xr:uid="{00000000-0005-0000-0000-000065000000}"/>
  </cellStyles>
  <dxfs count="0"/>
  <tableStyles count="0" defaultTableStyle="TableStyleMedium9" defaultPivotStyle="PivotStyleLight16"/>
  <colors>
    <mruColors>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26</xdr:col>
      <xdr:colOff>705427</xdr:colOff>
      <xdr:row>0</xdr:row>
      <xdr:rowOff>151370</xdr:rowOff>
    </xdr:from>
    <xdr:to>
      <xdr:col>34</xdr:col>
      <xdr:colOff>1358</xdr:colOff>
      <xdr:row>0</xdr:row>
      <xdr:rowOff>1211697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360063" y="151370"/>
          <a:ext cx="3983386" cy="1060327"/>
        </a:xfrm>
        <a:prstGeom prst="rect">
          <a:avLst/>
        </a:prstGeom>
      </xdr:spPr>
    </xdr:pic>
    <xdr:clientData/>
  </xdr:twoCellAnchor>
  <xdr:twoCellAnchor editAs="oneCell">
    <xdr:from>
      <xdr:col>26</xdr:col>
      <xdr:colOff>739761</xdr:colOff>
      <xdr:row>39</xdr:row>
      <xdr:rowOff>94775</xdr:rowOff>
    </xdr:from>
    <xdr:to>
      <xdr:col>33</xdr:col>
      <xdr:colOff>915532</xdr:colOff>
      <xdr:row>39</xdr:row>
      <xdr:rowOff>1164338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394397" y="19906775"/>
          <a:ext cx="3939590" cy="10695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56242</xdr:colOff>
      <xdr:row>34</xdr:row>
      <xdr:rowOff>711200</xdr:rowOff>
    </xdr:from>
    <xdr:to>
      <xdr:col>9</xdr:col>
      <xdr:colOff>565803</xdr:colOff>
      <xdr:row>34</xdr:row>
      <xdr:rowOff>3833875</xdr:rowOff>
    </xdr:to>
    <xdr:pic>
      <xdr:nvPicPr>
        <xdr:cNvPr id="10" name="Picture 9">
          <a:extLst>
            <a:ext uri="{FF2B5EF4-FFF2-40B4-BE49-F238E27FC236}">
              <a16:creationId xmlns:a16="http://schemas.microsoft.com/office/drawing/2014/main" id="{97F7A1DF-A840-49AE-A990-F2CF499C6E18}"/>
            </a:ext>
          </a:extLst>
        </xdr:cNvPr>
        <xdr:cNvPicPr>
          <a:picLocks noChangeAspect="1"/>
        </xdr:cNvPicPr>
      </xdr:nvPicPr>
      <xdr:blipFill>
        <a:blip xmlns:r="http://schemas.openxmlformats.org/officeDocument/2006/relationships" r:embed="rId1"/>
        <a:stretch>
          <a:fillRect/>
        </a:stretch>
      </xdr:blipFill>
      <xdr:spPr>
        <a:xfrm>
          <a:off x="56242" y="9954986"/>
          <a:ext cx="6142918" cy="3122675"/>
        </a:xfrm>
        <a:prstGeom prst="rect">
          <a:avLst/>
        </a:prstGeom>
      </xdr:spPr>
    </xdr:pic>
    <xdr:clientData/>
  </xdr:twoCellAnchor>
  <xdr:twoCellAnchor editAs="oneCell">
    <xdr:from>
      <xdr:col>0</xdr:col>
      <xdr:colOff>0</xdr:colOff>
      <xdr:row>47</xdr:row>
      <xdr:rowOff>1643743</xdr:rowOff>
    </xdr:from>
    <xdr:to>
      <xdr:col>9</xdr:col>
      <xdr:colOff>293915</xdr:colOff>
      <xdr:row>47</xdr:row>
      <xdr:rowOff>5188908</xdr:rowOff>
    </xdr:to>
    <xdr:pic>
      <xdr:nvPicPr>
        <xdr:cNvPr id="12" name="Picture 11">
          <a:extLst>
            <a:ext uri="{FF2B5EF4-FFF2-40B4-BE49-F238E27FC236}">
              <a16:creationId xmlns:a16="http://schemas.microsoft.com/office/drawing/2014/main" id="{412A68A0-10E8-424F-AD34-E67A7031CD98}"/>
            </a:ext>
          </a:extLst>
        </xdr:cNvPr>
        <xdr:cNvPicPr>
          <a:picLocks noChangeAspect="1"/>
        </xdr:cNvPicPr>
      </xdr:nvPicPr>
      <xdr:blipFill>
        <a:blip xmlns:r="http://schemas.openxmlformats.org/officeDocument/2006/relationships" r:embed="rId2"/>
        <a:stretch>
          <a:fillRect/>
        </a:stretch>
      </xdr:blipFill>
      <xdr:spPr>
        <a:xfrm>
          <a:off x="0" y="20835257"/>
          <a:ext cx="6074229" cy="3545165"/>
        </a:xfrm>
        <a:prstGeom prst="rect">
          <a:avLst/>
        </a:prstGeom>
      </xdr:spPr>
    </xdr:pic>
    <xdr:clientData/>
  </xdr:twoCellAnchor>
  <xdr:twoCellAnchor editAs="oneCell">
    <xdr:from>
      <xdr:col>0</xdr:col>
      <xdr:colOff>185057</xdr:colOff>
      <xdr:row>63</xdr:row>
      <xdr:rowOff>189647</xdr:rowOff>
    </xdr:from>
    <xdr:to>
      <xdr:col>8</xdr:col>
      <xdr:colOff>609600</xdr:colOff>
      <xdr:row>63</xdr:row>
      <xdr:rowOff>3407229</xdr:rowOff>
    </xdr:to>
    <xdr:pic>
      <xdr:nvPicPr>
        <xdr:cNvPr id="14" name="Picture 13">
          <a:extLst>
            <a:ext uri="{FF2B5EF4-FFF2-40B4-BE49-F238E27FC236}">
              <a16:creationId xmlns:a16="http://schemas.microsoft.com/office/drawing/2014/main" id="{81F159F7-C70E-4EF4-B022-8270C36580E3}"/>
            </a:ext>
          </a:extLst>
        </xdr:cNvPr>
        <xdr:cNvPicPr>
          <a:picLocks noChangeAspect="1"/>
        </xdr:cNvPicPr>
      </xdr:nvPicPr>
      <xdr:blipFill>
        <a:blip xmlns:r="http://schemas.openxmlformats.org/officeDocument/2006/relationships" r:embed="rId3"/>
        <a:stretch>
          <a:fillRect/>
        </a:stretch>
      </xdr:blipFill>
      <xdr:spPr>
        <a:xfrm>
          <a:off x="185057" y="36330218"/>
          <a:ext cx="5562600" cy="3217582"/>
        </a:xfrm>
        <a:prstGeom prst="rect">
          <a:avLst/>
        </a:prstGeom>
      </xdr:spPr>
    </xdr:pic>
    <xdr:clientData/>
  </xdr:twoCellAnchor>
  <xdr:twoCellAnchor editAs="oneCell">
    <xdr:from>
      <xdr:col>0</xdr:col>
      <xdr:colOff>299358</xdr:colOff>
      <xdr:row>84</xdr:row>
      <xdr:rowOff>204595</xdr:rowOff>
    </xdr:from>
    <xdr:to>
      <xdr:col>9</xdr:col>
      <xdr:colOff>281214</xdr:colOff>
      <xdr:row>84</xdr:row>
      <xdr:rowOff>3686983</xdr:rowOff>
    </xdr:to>
    <xdr:pic>
      <xdr:nvPicPr>
        <xdr:cNvPr id="2" name="Picture 1">
          <a:extLst>
            <a:ext uri="{FF2B5EF4-FFF2-40B4-BE49-F238E27FC236}">
              <a16:creationId xmlns:a16="http://schemas.microsoft.com/office/drawing/2014/main" id="{4263EB54-BD56-4F15-9581-3729077C313B}"/>
            </a:ext>
          </a:extLst>
        </xdr:cNvPr>
        <xdr:cNvPicPr>
          <a:picLocks noChangeAspect="1"/>
        </xdr:cNvPicPr>
      </xdr:nvPicPr>
      <xdr:blipFill>
        <a:blip xmlns:r="http://schemas.openxmlformats.org/officeDocument/2006/relationships" r:embed="rId4"/>
        <a:stretch>
          <a:fillRect/>
        </a:stretch>
      </xdr:blipFill>
      <xdr:spPr>
        <a:xfrm>
          <a:off x="299358" y="48246881"/>
          <a:ext cx="5615213" cy="3482388"/>
        </a:xfrm>
        <a:prstGeom prst="rect">
          <a:avLst/>
        </a:prstGeom>
      </xdr:spPr>
    </xdr:pic>
    <xdr:clientData/>
  </xdr:twoCellAnchor>
  <xdr:twoCellAnchor editAs="oneCell">
    <xdr:from>
      <xdr:col>1</xdr:col>
      <xdr:colOff>45357</xdr:colOff>
      <xdr:row>77</xdr:row>
      <xdr:rowOff>807358</xdr:rowOff>
    </xdr:from>
    <xdr:to>
      <xdr:col>8</xdr:col>
      <xdr:colOff>236253</xdr:colOff>
      <xdr:row>77</xdr:row>
      <xdr:rowOff>3550796</xdr:rowOff>
    </xdr:to>
    <xdr:pic>
      <xdr:nvPicPr>
        <xdr:cNvPr id="3" name="Picture 2">
          <a:extLst>
            <a:ext uri="{FF2B5EF4-FFF2-40B4-BE49-F238E27FC236}">
              <a16:creationId xmlns:a16="http://schemas.microsoft.com/office/drawing/2014/main" id="{5227DA5F-44AE-42CC-AEB6-7CE0EE168EEC}"/>
            </a:ext>
          </a:extLst>
        </xdr:cNvPr>
        <xdr:cNvPicPr>
          <a:picLocks noChangeAspect="1"/>
        </xdr:cNvPicPr>
      </xdr:nvPicPr>
      <xdr:blipFill>
        <a:blip xmlns:r="http://schemas.openxmlformats.org/officeDocument/2006/relationships" r:embed="rId5"/>
        <a:stretch>
          <a:fillRect/>
        </a:stretch>
      </xdr:blipFill>
      <xdr:spPr>
        <a:xfrm>
          <a:off x="671286" y="43207215"/>
          <a:ext cx="4572396" cy="2743438"/>
        </a:xfrm>
        <a:prstGeom prst="rect">
          <a:avLst/>
        </a:prstGeom>
      </xdr:spPr>
    </xdr:pic>
    <xdr:clientData/>
  </xdr:twoCellAnchor>
  <xdr:twoCellAnchor editAs="oneCell">
    <xdr:from>
      <xdr:col>0</xdr:col>
      <xdr:colOff>598714</xdr:colOff>
      <xdr:row>79</xdr:row>
      <xdr:rowOff>1369786</xdr:rowOff>
    </xdr:from>
    <xdr:to>
      <xdr:col>8</xdr:col>
      <xdr:colOff>163681</xdr:colOff>
      <xdr:row>81</xdr:row>
      <xdr:rowOff>974510</xdr:rowOff>
    </xdr:to>
    <xdr:pic>
      <xdr:nvPicPr>
        <xdr:cNvPr id="4" name="Picture 3">
          <a:extLst>
            <a:ext uri="{FF2B5EF4-FFF2-40B4-BE49-F238E27FC236}">
              <a16:creationId xmlns:a16="http://schemas.microsoft.com/office/drawing/2014/main" id="{AB32F04E-7B07-4D1E-B061-4D93F0A4685B}"/>
            </a:ext>
          </a:extLst>
        </xdr:cNvPr>
        <xdr:cNvPicPr>
          <a:picLocks noChangeAspect="1"/>
        </xdr:cNvPicPr>
      </xdr:nvPicPr>
      <xdr:blipFill>
        <a:blip xmlns:r="http://schemas.openxmlformats.org/officeDocument/2006/relationships" r:embed="rId6"/>
        <a:stretch>
          <a:fillRect/>
        </a:stretch>
      </xdr:blipFill>
      <xdr:spPr>
        <a:xfrm>
          <a:off x="598714" y="45710929"/>
          <a:ext cx="4572396" cy="27434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VEVW07\Users\ssuquet\Monthly%20KPI's\New%20Folder\Advanced%20Training%202008\Advanced%20TipsTrick%20(solu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VEVW07\Users\ssuquet\Monthly%20KPI's\JUNE%202008\June%20data%201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VEVW07\Users\ssuquet\Monthly%20KPI's\MAY%202008\KPIs%20May%202008%20(26-06-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sheetName val="Navigation"/>
      <sheetName val="Formula"/>
      <sheetName val="SumProduct Formula"/>
      <sheetName val="Data validation"/>
      <sheetName val="Dynamic Chart"/>
      <sheetName val="Named range"/>
    </sheetNames>
    <sheetDataSet>
      <sheetData sheetId="0"/>
      <sheetData sheetId="1"/>
      <sheetData sheetId="2"/>
      <sheetData sheetId="3"/>
      <sheetData sheetId="4"/>
      <sheetData sheetId="5"/>
      <sheetData sheetId="6">
        <row r="5">
          <cell r="B5">
            <v>15000</v>
          </cell>
          <cell r="C5">
            <v>30000</v>
          </cell>
        </row>
        <row r="12">
          <cell r="D12">
            <v>1704789.0483500001</v>
          </cell>
          <cell r="E12">
            <v>1949453.59601</v>
          </cell>
        </row>
        <row r="13">
          <cell r="D13">
            <v>1792864.69729</v>
          </cell>
          <cell r="E13">
            <v>1412474.87589</v>
          </cell>
        </row>
        <row r="14">
          <cell r="D14">
            <v>3666101.2132100002</v>
          </cell>
          <cell r="E14">
            <v>3126736.6397199999</v>
          </cell>
        </row>
        <row r="15">
          <cell r="D15">
            <v>671277.86034000001</v>
          </cell>
          <cell r="E15">
            <v>612128.35008</v>
          </cell>
        </row>
        <row r="16">
          <cell r="D16">
            <v>5699079.5641599996</v>
          </cell>
          <cell r="E16">
            <v>5908214.4763200004</v>
          </cell>
        </row>
        <row r="17">
          <cell r="D17">
            <v>4419070.6630300004</v>
          </cell>
          <cell r="E17">
            <v>4599100.8374500005</v>
          </cell>
        </row>
        <row r="18">
          <cell r="D18">
            <v>2606362.5367999999</v>
          </cell>
          <cell r="E18">
            <v>1111008.4929</v>
          </cell>
        </row>
        <row r="19">
          <cell r="D19">
            <v>1743838.39631</v>
          </cell>
          <cell r="E19">
            <v>2086881.3208399999</v>
          </cell>
        </row>
        <row r="20">
          <cell r="D20">
            <v>2277954.4696</v>
          </cell>
          <cell r="E20">
            <v>2864477.6353000002</v>
          </cell>
        </row>
        <row r="21">
          <cell r="D21">
            <v>133200.72391</v>
          </cell>
          <cell r="E21">
            <v>124431.11917000001</v>
          </cell>
        </row>
        <row r="22">
          <cell r="D22">
            <v>2671123.62</v>
          </cell>
          <cell r="E22">
            <v>2012365.43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Is CORPORATE June 08 (100708)"/>
      <sheetName val="Certification chart"/>
      <sheetName val="cumulative data +chart 26-6-08"/>
      <sheetName val="non cumulative data"/>
      <sheetName val="Graph LTIFR % "/>
      <sheetName val="safety_data 100708"/>
      <sheetName val="Safety table"/>
      <sheetName val="environment_data 100708"/>
      <sheetName val="% data ENV"/>
      <sheetName val="Energy check"/>
      <sheetName val="Energy corrected"/>
      <sheetName val="Energy table"/>
      <sheetName val="Water check"/>
      <sheetName val="Water corrected"/>
      <sheetName val="Water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49">
          <cell r="G449" t="str">
            <v>M1</v>
          </cell>
        </row>
        <row r="897">
          <cell r="G897" t="str">
            <v>M2</v>
          </cell>
        </row>
        <row r="1345">
          <cell r="G1345" t="str">
            <v>M3</v>
          </cell>
        </row>
        <row r="1791">
          <cell r="G1791" t="str">
            <v>M4</v>
          </cell>
        </row>
        <row r="2217">
          <cell r="G2217" t="str">
            <v>M5</v>
          </cell>
        </row>
      </sheetData>
      <sheetData sheetId="9" refreshError="1"/>
      <sheetData sheetId="10" refreshError="1"/>
      <sheetData sheetId="11"/>
      <sheetData sheetId="12" refreshError="1"/>
      <sheetData sheetId="13" refreshError="1"/>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Is CORPORATE MAY 08 (260608)"/>
      <sheetName val="cumulative data +chart 26-6-08"/>
      <sheetName val="non cumulative data"/>
      <sheetName val="Graph LTIFR % "/>
      <sheetName val="Region table"/>
      <sheetName val="epi_export_safety_data"/>
      <sheetName val="SAF REPOR +%DATA"/>
      <sheetName val="epi_export_environment_data"/>
      <sheetName val="env report + % data"/>
      <sheetName val="Energy correction"/>
      <sheetName val="Water correction"/>
      <sheetName val="Energy corrigée + calculations"/>
      <sheetName val="Water corrigé + calculations"/>
      <sheetName val="Energy water by ZONE"/>
      <sheetName val="DATA ENERGY BY ZONE CHART 08"/>
      <sheetName val="DATA WATER BY ZONE CHART 08"/>
      <sheetName val="Energy water AOA REGION"/>
      <sheetName val="AOA 2008 Energy vs full 2007"/>
      <sheetName val="AOA Water"/>
      <sheetName val="Energy water AMS REGION  "/>
      <sheetName val="AMS ENERGY 2008 vs full 2007"/>
      <sheetName val="AMS Water 2008 vs full 2007"/>
      <sheetName val="Energy water EURO REGION "/>
      <sheetName val="EUR 2008 energy vs full 2007"/>
      <sheetName val="EUR Water"/>
      <sheetName val="LTIFr by zone"/>
      <sheetName val="LTIFr graph by zone"/>
      <sheetName val="LTIFr AMS"/>
      <sheetName val="LTI graph by Region AMS"/>
      <sheetName val="LTIFr AOA"/>
      <sheetName val="LTI graph by Region(AOA)"/>
      <sheetName val="LTIFr EUR"/>
      <sheetName val="LTI graph by Region(EUR)"/>
    </sheetNames>
    <sheetDataSet>
      <sheetData sheetId="0" refreshError="1"/>
      <sheetData sheetId="1" refreshError="1"/>
      <sheetData sheetId="2" refreshError="1"/>
      <sheetData sheetId="3" refreshError="1"/>
      <sheetData sheetId="4" refreshError="1"/>
      <sheetData sheetId="5" refreshError="1"/>
      <sheetData sheetId="6">
        <row r="1023">
          <cell r="G1023">
            <v>1019</v>
          </cell>
        </row>
        <row r="1025">
          <cell r="I1025">
            <v>3.7149090256303956</v>
          </cell>
        </row>
        <row r="2045">
          <cell r="G2045">
            <v>1019</v>
          </cell>
        </row>
        <row r="2047">
          <cell r="I2047">
            <v>3.3268194209071971</v>
          </cell>
          <cell r="K2047">
            <v>3.5221394271847388</v>
          </cell>
        </row>
        <row r="3060">
          <cell r="G3060">
            <v>1012</v>
          </cell>
        </row>
        <row r="3062">
          <cell r="I3062">
            <v>3.0433446183450203</v>
          </cell>
          <cell r="K3062">
            <v>3.3626385392909768</v>
          </cell>
        </row>
        <row r="4068">
          <cell r="G4068">
            <v>1005</v>
          </cell>
        </row>
        <row r="4070">
          <cell r="I4070">
            <v>2.9889838462529874</v>
          </cell>
          <cell r="K4070">
            <v>3.2688802290868999</v>
          </cell>
        </row>
        <row r="5047">
          <cell r="G5047">
            <v>976</v>
          </cell>
        </row>
        <row r="5049">
          <cell r="I5049">
            <v>2.5953323786835734</v>
          </cell>
          <cell r="K5049">
            <v>3.1353894286801554</v>
          </cell>
        </row>
      </sheetData>
      <sheetData sheetId="7" refreshError="1"/>
      <sheetData sheetId="8">
        <row r="1788">
          <cell r="G1788">
            <v>443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Z269"/>
  <sheetViews>
    <sheetView tabSelected="1" zoomScale="55" zoomScaleNormal="55" zoomScaleSheetLayoutView="70" workbookViewId="0">
      <pane ySplit="2" topLeftCell="A73" activePane="bottomLeft" state="frozen"/>
      <selection pane="bottomLeft" activeCell="AM65" sqref="AM65"/>
    </sheetView>
  </sheetViews>
  <sheetFormatPr defaultColWidth="9.1796875" defaultRowHeight="12.5"/>
  <cols>
    <col min="1" max="1" width="6.1796875" style="70" customWidth="1"/>
    <col min="2" max="2" width="7.1796875" style="70" customWidth="1"/>
    <col min="3" max="3" width="62.453125" style="70" customWidth="1"/>
    <col min="4" max="4" width="22.54296875" style="70" bestFit="1" customWidth="1"/>
    <col min="5" max="7" width="11.81640625" style="71" hidden="1" customWidth="1"/>
    <col min="8" max="16" width="11.453125" style="71" hidden="1" customWidth="1"/>
    <col min="17" max="17" width="11.453125" style="72" hidden="1" customWidth="1"/>
    <col min="18" max="18" width="11.453125" style="72" customWidth="1"/>
    <col min="19" max="20" width="11.453125" style="72" hidden="1" customWidth="1"/>
    <col min="21" max="26" width="12.54296875" style="72" hidden="1" customWidth="1"/>
    <col min="27" max="28" width="12.54296875" style="72" customWidth="1"/>
    <col min="29" max="29" width="14.453125" style="72" hidden="1" customWidth="1"/>
    <col min="30" max="30" width="14.453125" style="72" customWidth="1"/>
    <col min="31" max="31" width="14.453125" style="72" hidden="1" customWidth="1"/>
    <col min="32" max="32" width="14.453125" style="72" customWidth="1"/>
    <col min="33" max="33" width="14.1796875" style="71" hidden="1" customWidth="1"/>
    <col min="34" max="34" width="13.1796875" style="122" customWidth="1"/>
    <col min="35" max="35" width="12.1796875" style="9" customWidth="1"/>
    <col min="36" max="36" width="12.54296875" style="9" bestFit="1" customWidth="1"/>
    <col min="37" max="16384" width="9.1796875" style="9"/>
  </cols>
  <sheetData>
    <row r="1" spans="1:51" s="2" customFormat="1" ht="111" customHeight="1">
      <c r="A1" s="150" t="s">
        <v>166</v>
      </c>
      <c r="B1" s="150"/>
      <c r="C1" s="150"/>
      <c r="D1" s="150"/>
      <c r="E1" s="150"/>
      <c r="F1" s="150"/>
      <c r="G1" s="150"/>
      <c r="H1" s="150"/>
      <c r="I1" s="150"/>
      <c r="J1" s="150"/>
      <c r="K1" s="150"/>
      <c r="L1" s="150"/>
      <c r="M1" s="150"/>
      <c r="N1" s="150"/>
      <c r="O1" s="150"/>
      <c r="P1" s="150"/>
      <c r="Q1" s="150"/>
      <c r="R1" s="150"/>
      <c r="S1" s="150"/>
      <c r="T1" s="150"/>
      <c r="U1" s="150"/>
      <c r="V1" s="150"/>
      <c r="W1" s="150"/>
      <c r="X1" s="150"/>
      <c r="Y1" s="150"/>
      <c r="Z1" s="127"/>
      <c r="AA1" s="132"/>
      <c r="AB1" s="143"/>
      <c r="AC1" s="147" t="s">
        <v>0</v>
      </c>
      <c r="AD1" s="147"/>
      <c r="AE1" s="147"/>
      <c r="AF1" s="147"/>
      <c r="AG1" s="147"/>
      <c r="AH1" s="147"/>
      <c r="AI1" s="1"/>
      <c r="AJ1" s="1"/>
      <c r="AK1" s="1"/>
      <c r="AL1" s="1"/>
      <c r="AM1" s="1"/>
      <c r="AN1" s="1"/>
      <c r="AO1" s="1"/>
      <c r="AP1" s="1"/>
      <c r="AQ1" s="1"/>
      <c r="AR1" s="1"/>
      <c r="AS1" s="1"/>
      <c r="AT1" s="1"/>
      <c r="AU1" s="1"/>
      <c r="AV1" s="1"/>
      <c r="AW1" s="1"/>
      <c r="AX1" s="1"/>
      <c r="AY1" s="1"/>
    </row>
    <row r="2" spans="1:51" ht="49.5" customHeight="1">
      <c r="A2" s="3" t="s">
        <v>1</v>
      </c>
      <c r="B2" s="3"/>
      <c r="C2" s="3"/>
      <c r="D2" s="3" t="s">
        <v>2</v>
      </c>
      <c r="E2" s="4">
        <v>1997</v>
      </c>
      <c r="F2" s="4">
        <v>1998</v>
      </c>
      <c r="G2" s="4">
        <v>1999</v>
      </c>
      <c r="H2" s="5">
        <v>2000</v>
      </c>
      <c r="I2" s="4">
        <v>2001</v>
      </c>
      <c r="J2" s="4">
        <v>2002</v>
      </c>
      <c r="K2" s="4">
        <v>2003</v>
      </c>
      <c r="L2" s="6">
        <v>2004</v>
      </c>
      <c r="M2" s="6">
        <v>2005</v>
      </c>
      <c r="N2" s="6">
        <v>2006</v>
      </c>
      <c r="O2" s="6">
        <v>2007</v>
      </c>
      <c r="P2" s="6">
        <v>2008</v>
      </c>
      <c r="Q2" s="6">
        <v>2009</v>
      </c>
      <c r="R2" s="6">
        <v>2010</v>
      </c>
      <c r="S2" s="6">
        <v>2011</v>
      </c>
      <c r="T2" s="6">
        <v>2012</v>
      </c>
      <c r="U2" s="6">
        <v>2013</v>
      </c>
      <c r="V2" s="6">
        <v>2014</v>
      </c>
      <c r="W2" s="6">
        <v>2015</v>
      </c>
      <c r="X2" s="6">
        <v>2016</v>
      </c>
      <c r="Y2" s="6">
        <v>2017</v>
      </c>
      <c r="Z2" s="6">
        <v>2018</v>
      </c>
      <c r="AA2" s="6">
        <v>2019</v>
      </c>
      <c r="AB2" s="6">
        <v>2020</v>
      </c>
      <c r="AC2" s="7" t="s">
        <v>152</v>
      </c>
      <c r="AD2" s="7" t="s">
        <v>167</v>
      </c>
      <c r="AE2" s="7" t="s">
        <v>153</v>
      </c>
      <c r="AF2" s="7" t="s">
        <v>168</v>
      </c>
      <c r="AG2" s="7" t="s">
        <v>154</v>
      </c>
      <c r="AH2" s="8" t="s">
        <v>3</v>
      </c>
      <c r="AI2" s="1"/>
      <c r="AJ2" s="10"/>
      <c r="AK2" s="10"/>
      <c r="AL2" s="10"/>
      <c r="AM2" s="10"/>
      <c r="AN2" s="10"/>
      <c r="AO2" s="10"/>
      <c r="AP2" s="10"/>
      <c r="AQ2" s="10"/>
      <c r="AR2" s="10"/>
      <c r="AS2" s="10"/>
      <c r="AT2" s="10"/>
      <c r="AU2" s="10"/>
      <c r="AV2" s="10"/>
      <c r="AW2" s="10"/>
      <c r="AX2" s="10"/>
      <c r="AY2" s="10"/>
    </row>
    <row r="3" spans="1:51" ht="37" customHeight="1">
      <c r="A3" s="11" t="s">
        <v>4</v>
      </c>
      <c r="B3" s="11"/>
      <c r="C3" s="11"/>
      <c r="D3" s="12" t="s">
        <v>5</v>
      </c>
      <c r="E3" s="13">
        <v>19.8</v>
      </c>
      <c r="F3" s="13">
        <v>23.4</v>
      </c>
      <c r="G3" s="13">
        <v>24.537698365000001</v>
      </c>
      <c r="H3" s="14">
        <v>25.31</v>
      </c>
      <c r="I3" s="15">
        <v>26.086047000000001</v>
      </c>
      <c r="J3" s="15">
        <v>31.22</v>
      </c>
      <c r="K3" s="15">
        <v>33.369514000000002</v>
      </c>
      <c r="L3" s="15">
        <v>33.299999999999997</v>
      </c>
      <c r="M3" s="15">
        <v>36.359007249999998</v>
      </c>
      <c r="N3" s="15">
        <v>38.238626309999994</v>
      </c>
      <c r="O3" s="15">
        <v>41.07</v>
      </c>
      <c r="P3" s="15">
        <v>41.055582950000002</v>
      </c>
      <c r="Q3" s="15">
        <v>41.173381410000005</v>
      </c>
      <c r="R3" s="15">
        <v>43.648984630000008</v>
      </c>
      <c r="S3" s="15">
        <v>45.181018040000005</v>
      </c>
      <c r="T3" s="15">
        <v>47.737735135956981</v>
      </c>
      <c r="U3" s="15">
        <v>52.089038397848221</v>
      </c>
      <c r="V3" s="15">
        <v>53.542683058086304</v>
      </c>
      <c r="W3" s="15">
        <v>54.59380669451518</v>
      </c>
      <c r="X3" s="15">
        <v>55.781968923965465</v>
      </c>
      <c r="Y3" s="15">
        <v>55.591895149001935</v>
      </c>
      <c r="Z3" s="15">
        <v>54.236614798723949</v>
      </c>
      <c r="AA3" s="15">
        <v>52.870461388894832</v>
      </c>
      <c r="AB3" s="15">
        <v>51.388063553086674</v>
      </c>
      <c r="AC3" s="16">
        <f>AA3/Z3-1</f>
        <v>-2.5188766203403601E-2</v>
      </c>
      <c r="AD3" s="16">
        <f>AB3/AA3-1</f>
        <v>-2.803829958857762E-2</v>
      </c>
      <c r="AE3" s="16">
        <f>AA3/$R3-1</f>
        <v>0.2112644048209289</v>
      </c>
      <c r="AF3" s="16">
        <f>AB3/$R3-1</f>
        <v>0.17730261055757945</v>
      </c>
      <c r="AG3" s="16">
        <f>AA3/$Q3-1</f>
        <v>0.28409325584451262</v>
      </c>
      <c r="AH3" s="115" t="s">
        <v>6</v>
      </c>
      <c r="AI3" s="1"/>
      <c r="AJ3" s="10"/>
      <c r="AK3" s="82"/>
      <c r="AL3" s="10"/>
      <c r="AM3" s="10"/>
      <c r="AN3" s="10"/>
      <c r="AO3" s="10"/>
      <c r="AP3" s="10"/>
      <c r="AQ3" s="10"/>
      <c r="AR3" s="10"/>
      <c r="AS3" s="10"/>
      <c r="AT3" s="10"/>
      <c r="AU3" s="10"/>
      <c r="AV3" s="10"/>
      <c r="AW3" s="10"/>
      <c r="AX3" s="10"/>
      <c r="AY3" s="10"/>
    </row>
    <row r="4" spans="1:51" ht="60" customHeight="1" thickBot="1">
      <c r="A4" s="145" t="s">
        <v>7</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
      <c r="AJ4" s="10"/>
      <c r="AK4" s="10"/>
      <c r="AL4" s="10"/>
      <c r="AM4" s="10"/>
      <c r="AN4" s="10"/>
      <c r="AO4" s="10"/>
      <c r="AP4" s="10"/>
      <c r="AQ4" s="10"/>
      <c r="AR4" s="10"/>
      <c r="AS4" s="10"/>
      <c r="AT4" s="10"/>
      <c r="AU4" s="10"/>
      <c r="AV4" s="10"/>
      <c r="AW4" s="10"/>
      <c r="AX4" s="10"/>
      <c r="AY4" s="10"/>
    </row>
    <row r="5" spans="1:51" ht="37" customHeight="1" thickTop="1">
      <c r="A5" s="11" t="s">
        <v>8</v>
      </c>
      <c r="B5" s="18"/>
      <c r="C5" s="18"/>
      <c r="D5" s="12" t="s">
        <v>5</v>
      </c>
      <c r="E5" s="15" t="s">
        <v>9</v>
      </c>
      <c r="F5" s="15" t="s">
        <v>9</v>
      </c>
      <c r="G5" s="15" t="s">
        <v>9</v>
      </c>
      <c r="H5" s="15" t="s">
        <v>9</v>
      </c>
      <c r="I5" s="15" t="s">
        <v>9</v>
      </c>
      <c r="J5" s="15" t="s">
        <v>9</v>
      </c>
      <c r="K5" s="15" t="s">
        <v>9</v>
      </c>
      <c r="L5" s="15" t="s">
        <v>9</v>
      </c>
      <c r="M5" s="15" t="s">
        <v>9</v>
      </c>
      <c r="N5" s="15" t="s">
        <v>9</v>
      </c>
      <c r="O5" s="15" t="s">
        <v>9</v>
      </c>
      <c r="P5" s="15" t="s">
        <v>9</v>
      </c>
      <c r="Q5" s="15">
        <f>+Q6+Q7</f>
        <v>25.354099359999999</v>
      </c>
      <c r="R5" s="15">
        <v>27.663391440000002</v>
      </c>
      <c r="S5" s="15">
        <v>28.157779562355199</v>
      </c>
      <c r="T5" s="15">
        <v>28.926483737501307</v>
      </c>
      <c r="U5" s="15">
        <v>30.564986928468201</v>
      </c>
      <c r="V5" s="15">
        <v>30.666493646993935</v>
      </c>
      <c r="W5" s="15">
        <v>29.270931881915434</v>
      </c>
      <c r="X5" s="15">
        <v>29.540968044105888</v>
      </c>
      <c r="Y5" s="15">
        <v>29.306866020853246</v>
      </c>
      <c r="Z5" s="15">
        <v>28.844808416478163</v>
      </c>
      <c r="AA5" s="15">
        <v>29.45002032205425</v>
      </c>
      <c r="AB5" s="15">
        <v>30.000692004055736</v>
      </c>
      <c r="AC5" s="16">
        <f t="shared" ref="AC5:AD8" si="0">AA5/Z5-1</f>
        <v>2.098165801060925E-2</v>
      </c>
      <c r="AD5" s="16">
        <f>AB5/AA5-1</f>
        <v>1.8698516197257264E-2</v>
      </c>
      <c r="AE5" s="16">
        <f t="shared" ref="AE5:AF8" si="1">AA5/$R5-1</f>
        <v>6.458459317720755E-2</v>
      </c>
      <c r="AF5" s="16">
        <f t="shared" si="1"/>
        <v>8.4490745436082149E-2</v>
      </c>
      <c r="AG5" s="16">
        <f>AA5/$Q5-1</f>
        <v>0.1615486672942601</v>
      </c>
      <c r="AH5" s="116" t="s">
        <v>77</v>
      </c>
      <c r="AI5" s="1"/>
      <c r="AJ5" s="10"/>
      <c r="AK5" s="10"/>
      <c r="AL5" s="10"/>
      <c r="AM5" s="10"/>
      <c r="AN5" s="10"/>
      <c r="AO5" s="10"/>
      <c r="AP5" s="10"/>
      <c r="AQ5" s="10"/>
      <c r="AR5" s="10"/>
      <c r="AS5" s="10"/>
      <c r="AT5" s="10"/>
      <c r="AU5" s="10"/>
      <c r="AV5" s="10"/>
      <c r="AW5" s="10"/>
      <c r="AX5" s="10"/>
      <c r="AY5" s="10"/>
    </row>
    <row r="6" spans="1:51" ht="35.15" customHeight="1">
      <c r="A6" s="11"/>
      <c r="B6" s="26"/>
      <c r="C6" s="11" t="s">
        <v>10</v>
      </c>
      <c r="D6" s="12" t="s">
        <v>5</v>
      </c>
      <c r="E6" s="15" t="s">
        <v>9</v>
      </c>
      <c r="F6" s="15" t="s">
        <v>9</v>
      </c>
      <c r="G6" s="15" t="s">
        <v>9</v>
      </c>
      <c r="H6" s="15" t="s">
        <v>9</v>
      </c>
      <c r="I6" s="15" t="s">
        <v>9</v>
      </c>
      <c r="J6" s="15" t="s">
        <v>9</v>
      </c>
      <c r="K6" s="15" t="s">
        <v>9</v>
      </c>
      <c r="L6" s="15" t="s">
        <v>9</v>
      </c>
      <c r="M6" s="15">
        <v>19.829999999999998</v>
      </c>
      <c r="N6" s="15">
        <v>20.28</v>
      </c>
      <c r="O6" s="15">
        <v>20.48</v>
      </c>
      <c r="P6" s="15">
        <v>21.43</v>
      </c>
      <c r="Q6" s="15">
        <v>21.18</v>
      </c>
      <c r="R6" s="15">
        <v>23.038969030000004</v>
      </c>
      <c r="S6" s="15">
        <v>23.705748452355198</v>
      </c>
      <c r="T6" s="15">
        <v>23.814471556678047</v>
      </c>
      <c r="U6" s="15">
        <v>24.943709595454145</v>
      </c>
      <c r="V6" s="15">
        <v>25.086297185078923</v>
      </c>
      <c r="W6" s="15">
        <v>24.2392087684165</v>
      </c>
      <c r="X6" s="15">
        <v>24.625473477799154</v>
      </c>
      <c r="Y6" s="15">
        <v>24.397500268857659</v>
      </c>
      <c r="Z6" s="15">
        <v>23.846018817342532</v>
      </c>
      <c r="AA6" s="15">
        <v>24.375051078564304</v>
      </c>
      <c r="AB6" s="15">
        <v>25.114760982283489</v>
      </c>
      <c r="AC6" s="16">
        <f t="shared" si="0"/>
        <v>2.2185349482196193E-2</v>
      </c>
      <c r="AD6" s="16">
        <f t="shared" si="0"/>
        <v>3.0347009380000678E-2</v>
      </c>
      <c r="AE6" s="16">
        <f t="shared" si="1"/>
        <v>5.7992267224481031E-2</v>
      </c>
      <c r="AF6" s="16">
        <f t="shared" si="1"/>
        <v>9.0099168481910352E-2</v>
      </c>
      <c r="AG6" s="16">
        <f>AA6/$Q6-1</f>
        <v>0.15085226999831458</v>
      </c>
      <c r="AH6" s="116" t="s">
        <v>77</v>
      </c>
      <c r="AI6" s="1"/>
      <c r="AJ6" s="10"/>
      <c r="AK6" s="10"/>
      <c r="AL6" s="10"/>
      <c r="AM6" s="10"/>
      <c r="AN6" s="10"/>
      <c r="AO6" s="10"/>
      <c r="AP6" s="10"/>
      <c r="AQ6" s="10"/>
      <c r="AR6" s="10"/>
      <c r="AS6" s="10"/>
      <c r="AT6" s="10"/>
      <c r="AU6" s="10"/>
      <c r="AV6" s="10"/>
      <c r="AW6" s="10"/>
      <c r="AX6" s="10"/>
      <c r="AY6" s="10"/>
    </row>
    <row r="7" spans="1:51" ht="35.15" hidden="1" customHeight="1">
      <c r="A7" s="21"/>
      <c r="B7" s="22"/>
      <c r="C7" s="11" t="s">
        <v>63</v>
      </c>
      <c r="D7" s="12" t="s">
        <v>5</v>
      </c>
      <c r="E7" s="15" t="s">
        <v>9</v>
      </c>
      <c r="F7" s="15" t="s">
        <v>9</v>
      </c>
      <c r="G7" s="15" t="s">
        <v>9</v>
      </c>
      <c r="H7" s="15" t="s">
        <v>9</v>
      </c>
      <c r="I7" s="15" t="s">
        <v>9</v>
      </c>
      <c r="J7" s="15" t="s">
        <v>9</v>
      </c>
      <c r="K7" s="15" t="s">
        <v>9</v>
      </c>
      <c r="L7" s="15" t="s">
        <v>9</v>
      </c>
      <c r="M7" s="15" t="s">
        <v>9</v>
      </c>
      <c r="N7" s="15" t="s">
        <v>9</v>
      </c>
      <c r="O7" s="15" t="s">
        <v>9</v>
      </c>
      <c r="P7" s="15" t="s">
        <v>9</v>
      </c>
      <c r="Q7" s="23">
        <f>4174099.36/1000000</f>
        <v>4.1740993599999996</v>
      </c>
      <c r="R7" s="23">
        <v>4.6244224100000002</v>
      </c>
      <c r="S7" s="23">
        <v>4.4520311100000001</v>
      </c>
      <c r="T7" s="23">
        <v>5.112012180823255</v>
      </c>
      <c r="U7" s="23">
        <v>5.6212773330140591</v>
      </c>
      <c r="V7" s="23">
        <v>5.5801964619150128</v>
      </c>
      <c r="W7" s="23">
        <v>5.0317231134989324</v>
      </c>
      <c r="X7" s="23">
        <v>4.9154945663067311</v>
      </c>
      <c r="Y7" s="15">
        <v>4.9093657519955896</v>
      </c>
      <c r="Z7" s="15">
        <v>4.5999999999999996</v>
      </c>
      <c r="AA7" s="144">
        <v>4.7</v>
      </c>
      <c r="AB7" s="15">
        <v>4.5</v>
      </c>
      <c r="AC7" s="16">
        <f t="shared" si="0"/>
        <v>2.1739130434782705E-2</v>
      </c>
      <c r="AD7" s="16">
        <f t="shared" si="0"/>
        <v>-4.2553191489361764E-2</v>
      </c>
      <c r="AE7" s="16">
        <f t="shared" si="1"/>
        <v>1.6343141542729533E-2</v>
      </c>
      <c r="AF7" s="16">
        <f t="shared" si="1"/>
        <v>-2.6905502778237778E-2</v>
      </c>
      <c r="AG7" s="16">
        <f>AA7/$Q7-1</f>
        <v>0.12599140428703182</v>
      </c>
      <c r="AH7" s="116" t="s">
        <v>77</v>
      </c>
      <c r="AI7" s="125"/>
      <c r="AJ7" s="10"/>
      <c r="AK7" s="10"/>
      <c r="AL7" s="10"/>
      <c r="AM7" s="10"/>
      <c r="AN7" s="10"/>
      <c r="AO7" s="10"/>
      <c r="AP7" s="10"/>
      <c r="AQ7" s="10"/>
      <c r="AR7" s="10"/>
      <c r="AS7" s="10"/>
      <c r="AT7" s="10"/>
      <c r="AU7" s="10"/>
      <c r="AV7" s="10"/>
      <c r="AW7" s="10"/>
      <c r="AX7" s="10"/>
      <c r="AY7" s="10"/>
    </row>
    <row r="8" spans="1:51" ht="37" customHeight="1">
      <c r="A8" s="24" t="s">
        <v>11</v>
      </c>
      <c r="B8" s="24"/>
      <c r="C8" s="25"/>
      <c r="D8" s="12" t="s">
        <v>12</v>
      </c>
      <c r="E8" s="15">
        <v>21</v>
      </c>
      <c r="F8" s="15">
        <v>18</v>
      </c>
      <c r="G8" s="15">
        <v>18.3</v>
      </c>
      <c r="H8" s="15">
        <v>25.2</v>
      </c>
      <c r="I8" s="15">
        <v>14.9</v>
      </c>
      <c r="J8" s="15">
        <v>20.299999999999997</v>
      </c>
      <c r="K8" s="15">
        <v>20.2</v>
      </c>
      <c r="L8" s="15">
        <v>28.599999999999998</v>
      </c>
      <c r="M8" s="15">
        <v>10.8</v>
      </c>
      <c r="N8" s="15">
        <v>31.1</v>
      </c>
      <c r="O8" s="15">
        <v>11.399999999999999</v>
      </c>
      <c r="P8" s="15">
        <v>58.599999999999994</v>
      </c>
      <c r="Q8" s="14">
        <f>58995/1000</f>
        <v>58.994999999999997</v>
      </c>
      <c r="R8" s="14">
        <v>70.828000000000003</v>
      </c>
      <c r="S8" s="19">
        <v>39.271999999999998</v>
      </c>
      <c r="T8" s="15">
        <v>47.125</v>
      </c>
      <c r="U8" s="15">
        <v>66.593999999999994</v>
      </c>
      <c r="V8" s="15">
        <v>45.8</v>
      </c>
      <c r="W8" s="14">
        <v>58.3</v>
      </c>
      <c r="X8" s="14">
        <v>22.5</v>
      </c>
      <c r="Y8" s="14">
        <v>22.986000000000001</v>
      </c>
      <c r="Z8" s="14">
        <v>15.1</v>
      </c>
      <c r="AA8" s="14">
        <v>23.952999999999999</v>
      </c>
      <c r="AB8" s="14" t="s">
        <v>96</v>
      </c>
      <c r="AC8" s="16">
        <f t="shared" si="0"/>
        <v>0.5862913907284768</v>
      </c>
      <c r="AD8" s="16"/>
      <c r="AE8" s="16"/>
      <c r="AF8" s="16"/>
      <c r="AG8" s="16">
        <f>AA8/$Q8-1</f>
        <v>-0.59398254089329605</v>
      </c>
      <c r="AH8" s="115" t="s">
        <v>6</v>
      </c>
      <c r="AI8" s="1"/>
      <c r="AJ8" s="10"/>
      <c r="AK8" s="10"/>
      <c r="AL8" s="10"/>
      <c r="AM8" s="10"/>
      <c r="AN8" s="10"/>
      <c r="AO8" s="10"/>
      <c r="AP8" s="10"/>
      <c r="AQ8" s="10"/>
      <c r="AR8" s="10"/>
      <c r="AS8" s="10"/>
      <c r="AT8" s="10"/>
      <c r="AU8" s="10"/>
      <c r="AV8" s="10"/>
      <c r="AW8" s="10"/>
      <c r="AX8" s="10"/>
      <c r="AY8" s="10"/>
    </row>
    <row r="9" spans="1:51" ht="37" customHeight="1">
      <c r="A9" s="11" t="s">
        <v>13</v>
      </c>
      <c r="B9" s="26"/>
      <c r="C9" s="18"/>
      <c r="D9" s="27" t="s">
        <v>14</v>
      </c>
      <c r="E9" s="15" t="s">
        <v>9</v>
      </c>
      <c r="F9" s="15" t="s">
        <v>9</v>
      </c>
      <c r="G9" s="15" t="s">
        <v>9</v>
      </c>
      <c r="H9" s="15" t="s">
        <v>9</v>
      </c>
      <c r="I9" s="15" t="s">
        <v>9</v>
      </c>
      <c r="J9" s="15" t="s">
        <v>9</v>
      </c>
      <c r="K9" s="15" t="s">
        <v>9</v>
      </c>
      <c r="L9" s="15" t="s">
        <v>9</v>
      </c>
      <c r="M9" s="15" t="s">
        <v>9</v>
      </c>
      <c r="N9" s="15" t="s">
        <v>9</v>
      </c>
      <c r="O9" s="15" t="s">
        <v>9</v>
      </c>
      <c r="P9" s="15" t="s">
        <v>9</v>
      </c>
      <c r="Q9" s="15" t="s">
        <v>9</v>
      </c>
      <c r="R9" s="19" t="s">
        <v>9</v>
      </c>
      <c r="S9" s="15">
        <v>38.896863509999775</v>
      </c>
      <c r="T9" s="15">
        <v>38.896863509999775</v>
      </c>
      <c r="U9" s="15">
        <v>38.896863509999775</v>
      </c>
      <c r="V9" s="15">
        <v>39.6</v>
      </c>
      <c r="W9" s="14">
        <v>38.299999999999997</v>
      </c>
      <c r="X9" s="114">
        <v>34.9</v>
      </c>
      <c r="Y9" s="14">
        <v>39.299999999999997</v>
      </c>
      <c r="Z9" s="14">
        <v>33.4</v>
      </c>
      <c r="AA9" s="14">
        <v>37</v>
      </c>
      <c r="AB9" s="14">
        <v>40</v>
      </c>
      <c r="AC9" s="16">
        <f>AA9/Z9-1</f>
        <v>0.10778443113772451</v>
      </c>
      <c r="AD9" s="16">
        <f>AB9/AA9-1</f>
        <v>8.1081081081081141E-2</v>
      </c>
      <c r="AE9" s="16"/>
      <c r="AF9" s="16"/>
      <c r="AG9" s="16"/>
      <c r="AH9" s="116" t="s">
        <v>77</v>
      </c>
      <c r="AI9" s="1"/>
      <c r="AJ9" s="10"/>
      <c r="AK9" s="10"/>
      <c r="AL9" s="10"/>
      <c r="AM9" s="10"/>
      <c r="AN9" s="10"/>
      <c r="AO9" s="10"/>
      <c r="AP9" s="10"/>
      <c r="AQ9" s="10"/>
      <c r="AR9" s="10"/>
      <c r="AS9" s="10"/>
      <c r="AT9" s="10"/>
      <c r="AU9" s="10"/>
      <c r="AV9" s="10"/>
      <c r="AW9" s="10"/>
      <c r="AX9" s="10"/>
      <c r="AY9" s="10"/>
    </row>
    <row r="10" spans="1:51" ht="37" customHeight="1">
      <c r="A10" s="11" t="s">
        <v>72</v>
      </c>
      <c r="B10" s="26"/>
      <c r="C10" s="18"/>
      <c r="D10" s="27" t="s">
        <v>14</v>
      </c>
      <c r="E10" s="15" t="s">
        <v>9</v>
      </c>
      <c r="F10" s="15" t="s">
        <v>9</v>
      </c>
      <c r="G10" s="15" t="s">
        <v>9</v>
      </c>
      <c r="H10" s="15" t="s">
        <v>9</v>
      </c>
      <c r="I10" s="15" t="s">
        <v>9</v>
      </c>
      <c r="J10" s="15" t="s">
        <v>9</v>
      </c>
      <c r="K10" s="15" t="s">
        <v>9</v>
      </c>
      <c r="L10" s="15" t="s">
        <v>9</v>
      </c>
      <c r="M10" s="15" t="s">
        <v>9</v>
      </c>
      <c r="N10" s="15" t="s">
        <v>9</v>
      </c>
      <c r="O10" s="15" t="s">
        <v>9</v>
      </c>
      <c r="P10" s="15" t="s">
        <v>9</v>
      </c>
      <c r="Q10" s="15" t="s">
        <v>9</v>
      </c>
      <c r="R10" s="19" t="s">
        <v>9</v>
      </c>
      <c r="S10" s="15">
        <v>27.079064564785714</v>
      </c>
      <c r="T10" s="15">
        <v>27.079064564785714</v>
      </c>
      <c r="U10" s="15">
        <v>27.079064564785714</v>
      </c>
      <c r="V10" s="15">
        <v>26.8</v>
      </c>
      <c r="W10" s="14">
        <v>28.1</v>
      </c>
      <c r="X10" s="14">
        <v>27.4</v>
      </c>
      <c r="Y10" s="14">
        <v>28.7</v>
      </c>
      <c r="Z10" s="14">
        <v>23.6</v>
      </c>
      <c r="AA10" s="14">
        <v>26</v>
      </c>
      <c r="AB10" s="14">
        <v>35</v>
      </c>
      <c r="AC10" s="16">
        <f>AA10/Z10-1</f>
        <v>0.10169491525423724</v>
      </c>
      <c r="AD10" s="16">
        <f>AB10/AA10-1</f>
        <v>0.34615384615384626</v>
      </c>
      <c r="AE10" s="16"/>
      <c r="AF10" s="16"/>
      <c r="AG10" s="16"/>
      <c r="AH10" s="116" t="s">
        <v>78</v>
      </c>
      <c r="AI10" s="1"/>
      <c r="AJ10" s="10"/>
      <c r="AK10" s="10"/>
      <c r="AL10" s="10"/>
      <c r="AM10" s="10"/>
      <c r="AN10" s="10"/>
      <c r="AO10" s="10"/>
      <c r="AP10" s="10"/>
      <c r="AQ10" s="10"/>
      <c r="AR10" s="10"/>
      <c r="AS10" s="10"/>
      <c r="AT10" s="10"/>
      <c r="AU10" s="10"/>
      <c r="AV10" s="10"/>
      <c r="AW10" s="10"/>
      <c r="AX10" s="10"/>
      <c r="AY10" s="10"/>
    </row>
    <row r="11" spans="1:51" s="29" customFormat="1" ht="60" customHeight="1" thickBot="1">
      <c r="A11" s="145" t="s">
        <v>15</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
      <c r="AJ11" s="28"/>
      <c r="AK11" s="28"/>
      <c r="AL11" s="28"/>
      <c r="AM11" s="28"/>
      <c r="AN11" s="28"/>
      <c r="AO11" s="28"/>
      <c r="AP11" s="28"/>
      <c r="AQ11" s="28"/>
      <c r="AR11" s="28"/>
      <c r="AS11" s="28"/>
      <c r="AT11" s="28"/>
      <c r="AU11" s="28"/>
      <c r="AV11" s="28"/>
      <c r="AW11" s="28"/>
      <c r="AX11" s="28"/>
      <c r="AY11" s="28"/>
    </row>
    <row r="12" spans="1:51" ht="37" customHeight="1" thickTop="1">
      <c r="A12" s="30" t="s">
        <v>92</v>
      </c>
      <c r="B12" s="30"/>
      <c r="C12" s="30"/>
      <c r="D12" s="12" t="s">
        <v>16</v>
      </c>
      <c r="E12" s="13">
        <v>89.8</v>
      </c>
      <c r="F12" s="13">
        <v>91</v>
      </c>
      <c r="G12" s="13">
        <v>89.573979958261788</v>
      </c>
      <c r="H12" s="31">
        <v>91.1</v>
      </c>
      <c r="I12" s="13">
        <v>89.632666999999998</v>
      </c>
      <c r="J12" s="13">
        <v>96.3</v>
      </c>
      <c r="K12" s="13">
        <v>94.395970000000005</v>
      </c>
      <c r="L12" s="13">
        <v>90.8</v>
      </c>
      <c r="M12" s="13">
        <v>87.979032900000007</v>
      </c>
      <c r="N12" s="13">
        <v>84.407400209999963</v>
      </c>
      <c r="O12" s="13">
        <v>85.302298166750447</v>
      </c>
      <c r="P12" s="13">
        <v>86.923230379999964</v>
      </c>
      <c r="Q12" s="13">
        <v>85.175856479999993</v>
      </c>
      <c r="R12" s="13">
        <v>89.128491685087525</v>
      </c>
      <c r="S12" s="13">
        <v>90.348613705659005</v>
      </c>
      <c r="T12" s="13">
        <v>90.401873381372098</v>
      </c>
      <c r="U12" s="13">
        <v>99.053864041857153</v>
      </c>
      <c r="V12" s="13">
        <v>97.180086343320539</v>
      </c>
      <c r="W12" s="13">
        <v>94.19677676184061</v>
      </c>
      <c r="X12" s="13">
        <v>93.302179821840696</v>
      </c>
      <c r="Y12" s="13">
        <v>91.362177740063927</v>
      </c>
      <c r="Z12" s="13">
        <v>88.181688557033169</v>
      </c>
      <c r="AA12" s="13">
        <v>87.899458098348703</v>
      </c>
      <c r="AB12" s="13">
        <v>87.000948887736726</v>
      </c>
      <c r="AC12" s="16">
        <f>AA12/Z12-1</f>
        <v>-3.2005562980564894E-3</v>
      </c>
      <c r="AD12" s="16">
        <f>AB12/AA12-1</f>
        <v>-1.0222010807013793E-2</v>
      </c>
      <c r="AE12" s="16">
        <f t="shared" ref="AE12:AF16" si="2">AA12/$R12-1</f>
        <v>-1.3789457933174654E-2</v>
      </c>
      <c r="AF12" s="16">
        <f t="shared" si="2"/>
        <v>-2.3870512752172668E-2</v>
      </c>
      <c r="AG12" s="16">
        <f>AA12/$Q12-1</f>
        <v>3.197621639399939E-2</v>
      </c>
      <c r="AH12" s="116" t="s">
        <v>79</v>
      </c>
      <c r="AI12" s="1"/>
      <c r="AJ12" s="10"/>
      <c r="AK12" s="10"/>
      <c r="AL12" s="10"/>
      <c r="AM12" s="10"/>
      <c r="AN12" s="10"/>
      <c r="AO12" s="10"/>
      <c r="AP12" s="10"/>
      <c r="AQ12" s="10"/>
      <c r="AR12" s="10"/>
      <c r="AS12" s="10"/>
      <c r="AT12" s="10"/>
      <c r="AU12" s="10"/>
      <c r="AV12" s="10"/>
      <c r="AW12" s="10"/>
      <c r="AX12" s="10"/>
      <c r="AY12" s="10"/>
    </row>
    <row r="13" spans="1:51" ht="37" customHeight="1">
      <c r="A13" s="30" t="s">
        <v>92</v>
      </c>
      <c r="B13" s="32"/>
      <c r="C13" s="12"/>
      <c r="D13" s="27" t="s">
        <v>17</v>
      </c>
      <c r="E13" s="73">
        <v>4.5353535353535355</v>
      </c>
      <c r="F13" s="73">
        <v>3.8888888888888893</v>
      </c>
      <c r="G13" s="73">
        <v>3.65</v>
      </c>
      <c r="H13" s="101">
        <v>3.5993678387988939</v>
      </c>
      <c r="I13" s="33">
        <f>I12/I3</f>
        <v>3.4360386991559126</v>
      </c>
      <c r="J13" s="33">
        <f>J12/J3</f>
        <v>3.0845611787315823</v>
      </c>
      <c r="K13" s="33">
        <f>K12/K3</f>
        <v>2.8288086545102216</v>
      </c>
      <c r="L13" s="33">
        <f>L12/L3</f>
        <v>2.726726726726727</v>
      </c>
      <c r="M13" s="73">
        <v>2.4197314380743991</v>
      </c>
      <c r="N13" s="73">
        <v>2.2073857864482469</v>
      </c>
      <c r="O13" s="33">
        <f>O12/O3</f>
        <v>2.0769977639822361</v>
      </c>
      <c r="P13" s="73">
        <v>2.1172085288829141</v>
      </c>
      <c r="Q13" s="73">
        <v>2.0687117152664283</v>
      </c>
      <c r="R13" s="73">
        <v>2.0419373426576666</v>
      </c>
      <c r="S13" s="73">
        <v>1.999702920055296</v>
      </c>
      <c r="T13" s="73">
        <v>1.8937193631810925</v>
      </c>
      <c r="U13" s="73">
        <v>1.9016258907545707</v>
      </c>
      <c r="V13" s="73">
        <v>1.8150021775691325</v>
      </c>
      <c r="W13" s="73">
        <v>1.7254114058931194</v>
      </c>
      <c r="X13" s="73">
        <v>1.6726225628395763</v>
      </c>
      <c r="Y13" s="73">
        <v>1.6434442016266499</v>
      </c>
      <c r="Z13" s="73">
        <v>1.6258700673757365</v>
      </c>
      <c r="AA13" s="73">
        <v>1.6625438059220634</v>
      </c>
      <c r="AB13" s="73">
        <v>1.6930186286910773</v>
      </c>
      <c r="AC13" s="16">
        <f>AA13/Z13-1</f>
        <v>2.2556377217473944E-2</v>
      </c>
      <c r="AD13" s="16">
        <f>AB13/AA13-1</f>
        <v>1.8330237471314126E-2</v>
      </c>
      <c r="AE13" s="16">
        <f t="shared" si="2"/>
        <v>-0.18580077302558495</v>
      </c>
      <c r="AF13" s="16">
        <f t="shared" si="2"/>
        <v>-0.17087630784618346</v>
      </c>
      <c r="AG13" s="16">
        <f>AA13/$Q13-1</f>
        <v>-0.19633857455680082</v>
      </c>
      <c r="AH13" s="116" t="s">
        <v>91</v>
      </c>
      <c r="AI13" s="1"/>
      <c r="AJ13" s="10"/>
      <c r="AK13" s="10"/>
      <c r="AL13" s="10"/>
      <c r="AM13" s="10"/>
      <c r="AN13" s="10"/>
      <c r="AO13" s="10"/>
      <c r="AP13" s="10"/>
      <c r="AQ13" s="10"/>
      <c r="AR13" s="10"/>
      <c r="AS13" s="10"/>
      <c r="AT13" s="10"/>
      <c r="AU13" s="10"/>
      <c r="AV13" s="10"/>
      <c r="AW13" s="10"/>
      <c r="AX13" s="10"/>
      <c r="AY13" s="10"/>
    </row>
    <row r="14" spans="1:51" ht="37" customHeight="1">
      <c r="A14" s="30" t="s">
        <v>58</v>
      </c>
      <c r="B14" s="35"/>
      <c r="C14" s="36"/>
      <c r="D14" s="27" t="s">
        <v>18</v>
      </c>
      <c r="E14" s="15" t="s">
        <v>9</v>
      </c>
      <c r="F14" s="15" t="s">
        <v>9</v>
      </c>
      <c r="G14" s="15" t="s">
        <v>9</v>
      </c>
      <c r="H14" s="15" t="s">
        <v>9</v>
      </c>
      <c r="I14" s="15" t="s">
        <v>9</v>
      </c>
      <c r="J14" s="15" t="s">
        <v>9</v>
      </c>
      <c r="K14" s="15" t="s">
        <v>9</v>
      </c>
      <c r="L14" s="15" t="s">
        <v>9</v>
      </c>
      <c r="M14" s="15" t="s">
        <v>9</v>
      </c>
      <c r="N14" s="15" t="s">
        <v>9</v>
      </c>
      <c r="O14" s="15" t="s">
        <v>9</v>
      </c>
      <c r="P14" s="19" t="s">
        <v>9</v>
      </c>
      <c r="Q14" s="15">
        <v>12.2</v>
      </c>
      <c r="R14" s="15">
        <v>7.0800540206572755</v>
      </c>
      <c r="S14" s="15">
        <v>6.7050615092759225</v>
      </c>
      <c r="T14" s="15">
        <v>6.7506609264817081</v>
      </c>
      <c r="U14" s="15">
        <v>8.2719490932054942</v>
      </c>
      <c r="V14" s="15">
        <v>9.1222555393985321</v>
      </c>
      <c r="W14" s="15">
        <v>10.47821704706325</v>
      </c>
      <c r="X14" s="15">
        <v>11.9545500707291</v>
      </c>
      <c r="Y14" s="15">
        <v>15.802330116010618</v>
      </c>
      <c r="Z14" s="15">
        <v>18.654351189239812</v>
      </c>
      <c r="AA14" s="15">
        <v>20.216420783696861</v>
      </c>
      <c r="AB14" s="15">
        <v>22.797097653918662</v>
      </c>
      <c r="AC14" s="16">
        <f t="shared" ref="AC14:AD29" si="3">AA14/Z14-1</f>
        <v>8.3737546195553625E-2</v>
      </c>
      <c r="AD14" s="16">
        <f t="shared" si="3"/>
        <v>0.12765251069086059</v>
      </c>
      <c r="AE14" s="16">
        <f t="shared" si="2"/>
        <v>1.8554048775209875</v>
      </c>
      <c r="AF14" s="16">
        <f t="shared" si="2"/>
        <v>2.219904479175471</v>
      </c>
      <c r="AG14" s="16">
        <f>AA14/$Q14-1</f>
        <v>0.65708367079482488</v>
      </c>
      <c r="AH14" s="116" t="s">
        <v>79</v>
      </c>
      <c r="AI14" s="1"/>
      <c r="AJ14" s="10"/>
      <c r="AK14" s="10"/>
      <c r="AL14" s="10"/>
      <c r="AM14" s="10"/>
      <c r="AN14" s="10"/>
      <c r="AO14" s="10"/>
      <c r="AP14" s="10"/>
      <c r="AQ14" s="10"/>
      <c r="AR14" s="10"/>
      <c r="AS14" s="10"/>
      <c r="AT14" s="10"/>
      <c r="AU14" s="10"/>
      <c r="AV14" s="10"/>
      <c r="AW14" s="10"/>
      <c r="AX14" s="10"/>
      <c r="AY14" s="10"/>
    </row>
    <row r="15" spans="1:51" ht="37" customHeight="1">
      <c r="A15" s="37" t="s">
        <v>93</v>
      </c>
      <c r="B15" s="38"/>
      <c r="C15" s="37"/>
      <c r="D15" s="12" t="s">
        <v>16</v>
      </c>
      <c r="E15" s="15" t="s">
        <v>9</v>
      </c>
      <c r="F15" s="15" t="s">
        <v>9</v>
      </c>
      <c r="G15" s="15" t="s">
        <v>9</v>
      </c>
      <c r="H15" s="15" t="s">
        <v>9</v>
      </c>
      <c r="I15" s="15" t="s">
        <v>9</v>
      </c>
      <c r="J15" s="15" t="s">
        <v>9</v>
      </c>
      <c r="K15" s="15" t="s">
        <v>9</v>
      </c>
      <c r="L15" s="15" t="s">
        <v>9</v>
      </c>
      <c r="M15" s="15" t="s">
        <v>9</v>
      </c>
      <c r="N15" s="15" t="s">
        <v>9</v>
      </c>
      <c r="O15" s="15" t="s">
        <v>9</v>
      </c>
      <c r="P15" s="15" t="s">
        <v>9</v>
      </c>
      <c r="Q15" s="15">
        <v>61</v>
      </c>
      <c r="R15" s="15">
        <v>63.976553874591524</v>
      </c>
      <c r="S15" s="15">
        <v>64.450524028250015</v>
      </c>
      <c r="T15" s="15">
        <v>63.616373472975027</v>
      </c>
      <c r="U15" s="15">
        <v>68.452488133861081</v>
      </c>
      <c r="V15" s="15">
        <v>66.86428250603764</v>
      </c>
      <c r="W15" s="15">
        <v>64.114656873636974</v>
      </c>
      <c r="X15" s="15">
        <v>63.646301032318014</v>
      </c>
      <c r="Y15" s="15">
        <v>62.620615258479937</v>
      </c>
      <c r="Z15" s="15">
        <v>60.007314813465712</v>
      </c>
      <c r="AA15" s="15">
        <v>59.40725167474919</v>
      </c>
      <c r="AB15" s="15">
        <v>59.149018053939869</v>
      </c>
      <c r="AC15" s="16">
        <f t="shared" si="3"/>
        <v>-9.9998331966999476E-3</v>
      </c>
      <c r="AD15" s="16">
        <f t="shared" si="3"/>
        <v>-4.3468366828873783E-3</v>
      </c>
      <c r="AE15" s="16">
        <f t="shared" si="2"/>
        <v>-7.1421511836964435E-2</v>
      </c>
      <c r="AF15" s="16">
        <f t="shared" si="2"/>
        <v>-7.5457890872251632E-2</v>
      </c>
      <c r="AG15" s="16">
        <f>AA15/$Q15-1</f>
        <v>-2.6110628282800197E-2</v>
      </c>
      <c r="AH15" s="116" t="s">
        <v>79</v>
      </c>
      <c r="AI15" s="1"/>
      <c r="AJ15" s="10"/>
      <c r="AK15" s="10"/>
      <c r="AL15" s="10"/>
      <c r="AM15" s="10"/>
      <c r="AN15" s="10"/>
      <c r="AO15" s="10"/>
      <c r="AP15" s="10"/>
      <c r="AQ15" s="10"/>
      <c r="AR15" s="10"/>
      <c r="AS15" s="10"/>
      <c r="AT15" s="10"/>
      <c r="AU15" s="10"/>
      <c r="AV15" s="10"/>
      <c r="AW15" s="10"/>
      <c r="AX15" s="10"/>
      <c r="AY15" s="10"/>
    </row>
    <row r="16" spans="1:51" ht="36.65" customHeight="1">
      <c r="A16" s="20"/>
      <c r="B16" s="39" t="s">
        <v>94</v>
      </c>
      <c r="C16" s="20"/>
      <c r="D16" s="12" t="s">
        <v>16</v>
      </c>
      <c r="E16" s="15" t="s">
        <v>9</v>
      </c>
      <c r="F16" s="15" t="s">
        <v>9</v>
      </c>
      <c r="G16" s="15" t="s">
        <v>9</v>
      </c>
      <c r="H16" s="15" t="s">
        <v>9</v>
      </c>
      <c r="I16" s="15" t="s">
        <v>9</v>
      </c>
      <c r="J16" s="15" t="s">
        <v>9</v>
      </c>
      <c r="K16" s="15" t="s">
        <v>9</v>
      </c>
      <c r="L16" s="15" t="s">
        <v>9</v>
      </c>
      <c r="M16" s="15" t="s">
        <v>9</v>
      </c>
      <c r="N16" s="15" t="s">
        <v>9</v>
      </c>
      <c r="O16" s="15" t="s">
        <v>9</v>
      </c>
      <c r="P16" s="15" t="s">
        <v>9</v>
      </c>
      <c r="Q16" s="15">
        <v>54.5</v>
      </c>
      <c r="R16" s="15">
        <v>57.714025515490299</v>
      </c>
      <c r="S16" s="15">
        <v>58.43818490650748</v>
      </c>
      <c r="T16" s="15">
        <v>57.554818529811278</v>
      </c>
      <c r="U16" s="15">
        <v>61.199976081525676</v>
      </c>
      <c r="V16" s="15">
        <v>59.470813148079806</v>
      </c>
      <c r="W16" s="15">
        <v>56.605789769028881</v>
      </c>
      <c r="X16" s="15">
        <v>56.000162651922366</v>
      </c>
      <c r="Y16" s="15">
        <v>54.997857556954926</v>
      </c>
      <c r="Z16" s="15">
        <v>52.534340515871435</v>
      </c>
      <c r="AA16" s="15">
        <v>52.294234118355924</v>
      </c>
      <c r="AB16" s="15">
        <v>51.944970479580348</v>
      </c>
      <c r="AC16" s="16">
        <f t="shared" si="3"/>
        <v>-4.5704656260597831E-3</v>
      </c>
      <c r="AD16" s="16">
        <f t="shared" si="3"/>
        <v>-6.6788173622563951E-3</v>
      </c>
      <c r="AE16" s="16">
        <f t="shared" si="2"/>
        <v>-9.3907700056023891E-2</v>
      </c>
      <c r="AF16" s="16">
        <f t="shared" si="2"/>
        <v>-9.9959325040696601E-2</v>
      </c>
      <c r="AG16" s="16">
        <f>AA16/$Q16-1</f>
        <v>-4.0472768470533493E-2</v>
      </c>
      <c r="AH16" s="116" t="s">
        <v>79</v>
      </c>
      <c r="AI16" s="1"/>
      <c r="AJ16" s="10"/>
      <c r="AK16" s="10"/>
      <c r="AL16" s="10"/>
      <c r="AM16" s="10"/>
      <c r="AN16" s="10"/>
      <c r="AO16" s="10"/>
      <c r="AP16" s="10"/>
      <c r="AQ16" s="10"/>
      <c r="AR16" s="10"/>
      <c r="AS16" s="10"/>
      <c r="AT16" s="10"/>
      <c r="AU16" s="10"/>
      <c r="AV16" s="10"/>
      <c r="AW16" s="10"/>
      <c r="AX16" s="10"/>
      <c r="AY16" s="10"/>
    </row>
    <row r="17" spans="1:51" ht="37" customHeight="1">
      <c r="A17" s="22"/>
      <c r="B17" s="21"/>
      <c r="C17" s="11" t="s">
        <v>95</v>
      </c>
      <c r="D17" s="12" t="s">
        <v>16</v>
      </c>
      <c r="E17" s="15" t="s">
        <v>9</v>
      </c>
      <c r="F17" s="15" t="s">
        <v>9</v>
      </c>
      <c r="G17" s="15" t="s">
        <v>9</v>
      </c>
      <c r="H17" s="15" t="s">
        <v>9</v>
      </c>
      <c r="I17" s="15" t="s">
        <v>9</v>
      </c>
      <c r="J17" s="15" t="s">
        <v>9</v>
      </c>
      <c r="K17" s="15" t="s">
        <v>9</v>
      </c>
      <c r="L17" s="15" t="s">
        <v>9</v>
      </c>
      <c r="M17" s="15" t="s">
        <v>9</v>
      </c>
      <c r="N17" s="15" t="s">
        <v>9</v>
      </c>
      <c r="O17" s="15" t="s">
        <v>9</v>
      </c>
      <c r="P17" s="15" t="s">
        <v>9</v>
      </c>
      <c r="Q17" s="15" t="s">
        <v>9</v>
      </c>
      <c r="R17" s="15" t="s">
        <v>9</v>
      </c>
      <c r="S17" s="15">
        <v>3.9300562737745501</v>
      </c>
      <c r="T17" s="15">
        <v>3.6569846840018001</v>
      </c>
      <c r="U17" s="15">
        <v>5.2361372208347987</v>
      </c>
      <c r="V17" s="15">
        <v>4.7869561781361343</v>
      </c>
      <c r="W17" s="15">
        <v>4.0298775268662075</v>
      </c>
      <c r="X17" s="15">
        <v>3.2704201402205855</v>
      </c>
      <c r="Y17" s="15">
        <v>3.0054680037352348</v>
      </c>
      <c r="Z17" s="15">
        <v>2.4507717131503743</v>
      </c>
      <c r="AA17" s="15">
        <v>2.1976781676367412</v>
      </c>
      <c r="AB17" s="15">
        <v>1.8550633066999</v>
      </c>
      <c r="AC17" s="16">
        <f t="shared" si="3"/>
        <v>-0.1032709591658747</v>
      </c>
      <c r="AD17" s="16">
        <f t="shared" si="3"/>
        <v>-0.15589855966275068</v>
      </c>
      <c r="AE17" s="16"/>
      <c r="AF17" s="16"/>
      <c r="AG17" s="16"/>
      <c r="AH17" s="116" t="s">
        <v>79</v>
      </c>
      <c r="AI17" s="1"/>
      <c r="AJ17" s="10"/>
      <c r="AK17" s="10"/>
      <c r="AL17" s="10"/>
      <c r="AM17" s="10"/>
      <c r="AN17" s="10"/>
      <c r="AO17" s="10"/>
      <c r="AP17" s="10"/>
      <c r="AQ17" s="10"/>
      <c r="AR17" s="10"/>
      <c r="AS17" s="10"/>
      <c r="AT17" s="10"/>
      <c r="AU17" s="10"/>
      <c r="AV17" s="10"/>
      <c r="AW17" s="10"/>
      <c r="AX17" s="10"/>
      <c r="AY17" s="10"/>
    </row>
    <row r="18" spans="1:51" ht="37" customHeight="1">
      <c r="A18" s="22"/>
      <c r="B18" s="21"/>
      <c r="C18" s="11" t="s">
        <v>19</v>
      </c>
      <c r="D18" s="12" t="s">
        <v>16</v>
      </c>
      <c r="E18" s="15" t="s">
        <v>9</v>
      </c>
      <c r="F18" s="15" t="s">
        <v>9</v>
      </c>
      <c r="G18" s="15" t="s">
        <v>9</v>
      </c>
      <c r="H18" s="15" t="s">
        <v>9</v>
      </c>
      <c r="I18" s="15" t="s">
        <v>9</v>
      </c>
      <c r="J18" s="15" t="s">
        <v>9</v>
      </c>
      <c r="K18" s="15" t="s">
        <v>9</v>
      </c>
      <c r="L18" s="15" t="s">
        <v>9</v>
      </c>
      <c r="M18" s="15" t="s">
        <v>9</v>
      </c>
      <c r="N18" s="15" t="s">
        <v>9</v>
      </c>
      <c r="O18" s="15" t="s">
        <v>9</v>
      </c>
      <c r="P18" s="15" t="s">
        <v>9</v>
      </c>
      <c r="Q18" s="15" t="s">
        <v>9</v>
      </c>
      <c r="R18" s="15" t="s">
        <v>9</v>
      </c>
      <c r="S18" s="15">
        <v>39.897162966563592</v>
      </c>
      <c r="T18" s="15">
        <v>40.383390455354707</v>
      </c>
      <c r="U18" s="15">
        <v>42.20764072709148</v>
      </c>
      <c r="V18" s="15">
        <v>41.744898428496327</v>
      </c>
      <c r="W18" s="15">
        <v>40.87143391687961</v>
      </c>
      <c r="X18" s="15">
        <v>41.786483175806929</v>
      </c>
      <c r="Y18" s="15">
        <v>41.700864243598133</v>
      </c>
      <c r="Z18" s="15">
        <v>40.648949225462616</v>
      </c>
      <c r="AA18" s="15">
        <v>41.465223482585351</v>
      </c>
      <c r="AB18" s="15">
        <v>41.351808138509554</v>
      </c>
      <c r="AC18" s="16">
        <f t="shared" si="3"/>
        <v>2.0081066612453125E-2</v>
      </c>
      <c r="AD18" s="16">
        <f t="shared" si="3"/>
        <v>-2.7351919162675875E-3</v>
      </c>
      <c r="AE18" s="16"/>
      <c r="AF18" s="16"/>
      <c r="AG18" s="16"/>
      <c r="AH18" s="116" t="s">
        <v>79</v>
      </c>
      <c r="AI18" s="1"/>
      <c r="AJ18" s="10"/>
      <c r="AK18" s="10"/>
      <c r="AL18" s="10"/>
      <c r="AM18" s="10"/>
      <c r="AN18" s="10"/>
      <c r="AO18" s="10"/>
      <c r="AP18" s="10"/>
      <c r="AQ18" s="10"/>
      <c r="AR18" s="10"/>
      <c r="AS18" s="10"/>
      <c r="AT18" s="10"/>
      <c r="AU18" s="10"/>
      <c r="AV18" s="10"/>
      <c r="AW18" s="10"/>
      <c r="AX18" s="10"/>
      <c r="AY18" s="10"/>
    </row>
    <row r="19" spans="1:51" ht="37" customHeight="1">
      <c r="A19" s="22"/>
      <c r="B19" s="21"/>
      <c r="C19" s="11" t="s">
        <v>20</v>
      </c>
      <c r="D19" s="12" t="s">
        <v>16</v>
      </c>
      <c r="E19" s="15" t="s">
        <v>9</v>
      </c>
      <c r="F19" s="15" t="s">
        <v>9</v>
      </c>
      <c r="G19" s="15" t="s">
        <v>9</v>
      </c>
      <c r="H19" s="15" t="s">
        <v>9</v>
      </c>
      <c r="I19" s="15" t="s">
        <v>9</v>
      </c>
      <c r="J19" s="15" t="s">
        <v>9</v>
      </c>
      <c r="K19" s="15" t="s">
        <v>9</v>
      </c>
      <c r="L19" s="15" t="s">
        <v>9</v>
      </c>
      <c r="M19" s="15" t="s">
        <v>9</v>
      </c>
      <c r="N19" s="15" t="s">
        <v>9</v>
      </c>
      <c r="O19" s="15" t="s">
        <v>9</v>
      </c>
      <c r="P19" s="15" t="s">
        <v>9</v>
      </c>
      <c r="Q19" s="15" t="s">
        <v>9</v>
      </c>
      <c r="R19" s="15" t="s">
        <v>9</v>
      </c>
      <c r="S19" s="15">
        <v>14.610965666169333</v>
      </c>
      <c r="T19" s="15">
        <v>13.514443390454772</v>
      </c>
      <c r="U19" s="15">
        <v>13.756198133599396</v>
      </c>
      <c r="V19" s="15">
        <v>12.938958541447349</v>
      </c>
      <c r="W19" s="15">
        <v>11.704478325283068</v>
      </c>
      <c r="X19" s="15">
        <v>10.943259335894849</v>
      </c>
      <c r="Y19" s="15">
        <v>10.291525309621568</v>
      </c>
      <c r="Z19" s="15">
        <v>9.4346195772584434</v>
      </c>
      <c r="AA19" s="15">
        <v>8.6313324681338326</v>
      </c>
      <c r="AB19" s="15">
        <v>8.738099034370892</v>
      </c>
      <c r="AC19" s="16">
        <f t="shared" si="3"/>
        <v>-8.5142501247308822E-2</v>
      </c>
      <c r="AD19" s="16">
        <f t="shared" si="3"/>
        <v>1.236965052976835E-2</v>
      </c>
      <c r="AE19" s="16"/>
      <c r="AF19" s="16"/>
      <c r="AG19" s="16"/>
      <c r="AH19" s="116" t="s">
        <v>79</v>
      </c>
      <c r="AI19" s="1"/>
      <c r="AJ19" s="10"/>
      <c r="AK19" s="10"/>
      <c r="AL19" s="10"/>
      <c r="AM19" s="10"/>
      <c r="AN19" s="10"/>
      <c r="AO19" s="10"/>
      <c r="AP19" s="10"/>
      <c r="AQ19" s="10"/>
      <c r="AR19" s="10"/>
      <c r="AS19" s="10"/>
      <c r="AT19" s="10"/>
      <c r="AU19" s="10"/>
      <c r="AV19" s="10"/>
      <c r="AW19" s="10"/>
      <c r="AX19" s="10"/>
      <c r="AY19" s="10"/>
    </row>
    <row r="20" spans="1:51" ht="37" customHeight="1">
      <c r="A20" s="22"/>
      <c r="B20" s="39" t="s">
        <v>21</v>
      </c>
      <c r="C20" s="11"/>
      <c r="D20" s="12" t="s">
        <v>16</v>
      </c>
      <c r="E20" s="15" t="s">
        <v>9</v>
      </c>
      <c r="F20" s="15" t="s">
        <v>9</v>
      </c>
      <c r="G20" s="15" t="s">
        <v>9</v>
      </c>
      <c r="H20" s="15" t="s">
        <v>9</v>
      </c>
      <c r="I20" s="15" t="s">
        <v>9</v>
      </c>
      <c r="J20" s="15" t="s">
        <v>9</v>
      </c>
      <c r="K20" s="15" t="s">
        <v>9</v>
      </c>
      <c r="L20" s="15" t="s">
        <v>9</v>
      </c>
      <c r="M20" s="15" t="s">
        <v>9</v>
      </c>
      <c r="N20" s="15" t="s">
        <v>9</v>
      </c>
      <c r="O20" s="15" t="s">
        <v>9</v>
      </c>
      <c r="P20" s="15" t="s">
        <v>9</v>
      </c>
      <c r="Q20" s="15">
        <v>6.5</v>
      </c>
      <c r="R20" s="15">
        <v>6.3103453591012242</v>
      </c>
      <c r="S20" s="15">
        <v>6.0579301217425332</v>
      </c>
      <c r="T20" s="15">
        <v>6.1027239431637543</v>
      </c>
      <c r="U20" s="15">
        <v>7.3005520523354059</v>
      </c>
      <c r="V20" s="15">
        <v>7.4442833579578327</v>
      </c>
      <c r="W20" s="15">
        <v>7.5648018646080963</v>
      </c>
      <c r="X20" s="15">
        <v>7.6826986183956514</v>
      </c>
      <c r="Y20" s="15">
        <v>7.6227577015250096</v>
      </c>
      <c r="Z20" s="15">
        <v>7.472974297594277</v>
      </c>
      <c r="AA20" s="15">
        <v>7.1130175563932649</v>
      </c>
      <c r="AB20" s="15">
        <v>7.2040475743595209</v>
      </c>
      <c r="AC20" s="16">
        <f t="shared" si="3"/>
        <v>-4.8167801315319725E-2</v>
      </c>
      <c r="AD20" s="16">
        <f t="shared" si="3"/>
        <v>1.2797665300915417E-2</v>
      </c>
      <c r="AE20" s="16">
        <f t="shared" ref="AE20:AF25" si="4">AA20/$R20-1</f>
        <v>0.12719940852910216</v>
      </c>
      <c r="AF20" s="16">
        <f t="shared" si="4"/>
        <v>0.14162492928684745</v>
      </c>
      <c r="AG20" s="16">
        <f>AA20/$Q20-1</f>
        <v>9.4310393291271444E-2</v>
      </c>
      <c r="AH20" s="116" t="s">
        <v>79</v>
      </c>
      <c r="AI20" s="1"/>
      <c r="AJ20" s="10"/>
      <c r="AK20" s="10"/>
      <c r="AL20" s="10"/>
      <c r="AM20" s="10"/>
      <c r="AN20" s="10"/>
      <c r="AO20" s="10"/>
      <c r="AP20" s="10"/>
      <c r="AQ20" s="10"/>
      <c r="AR20" s="10"/>
      <c r="AS20" s="10"/>
      <c r="AT20" s="10"/>
      <c r="AU20" s="10"/>
      <c r="AV20" s="10"/>
      <c r="AW20" s="10"/>
      <c r="AX20" s="10"/>
      <c r="AY20" s="10"/>
    </row>
    <row r="21" spans="1:51" ht="37" customHeight="1">
      <c r="A21" s="21"/>
      <c r="B21" s="21"/>
      <c r="C21" s="11" t="s">
        <v>64</v>
      </c>
      <c r="D21" s="12" t="s">
        <v>16</v>
      </c>
      <c r="E21" s="15" t="s">
        <v>9</v>
      </c>
      <c r="F21" s="15" t="s">
        <v>9</v>
      </c>
      <c r="G21" s="15" t="s">
        <v>9</v>
      </c>
      <c r="H21" s="15" t="s">
        <v>9</v>
      </c>
      <c r="I21" s="15" t="s">
        <v>9</v>
      </c>
      <c r="J21" s="15" t="s">
        <v>9</v>
      </c>
      <c r="K21" s="15" t="s">
        <v>9</v>
      </c>
      <c r="L21" s="15" t="s">
        <v>9</v>
      </c>
      <c r="M21" s="15" t="s">
        <v>9</v>
      </c>
      <c r="N21" s="15" t="s">
        <v>9</v>
      </c>
      <c r="O21" s="15" t="s">
        <v>9</v>
      </c>
      <c r="P21" s="15" t="s">
        <v>9</v>
      </c>
      <c r="Q21" s="15">
        <v>3.7239478943175337</v>
      </c>
      <c r="R21" s="15">
        <v>3.4118566175024925</v>
      </c>
      <c r="S21" s="15">
        <v>3.1908635984885474</v>
      </c>
      <c r="T21" s="15">
        <v>3.0249613693324493</v>
      </c>
      <c r="U21" s="15">
        <v>3.5025144190434041</v>
      </c>
      <c r="V21" s="15">
        <v>3.4016542995344938</v>
      </c>
      <c r="W21" s="15">
        <v>3.1233809102811425</v>
      </c>
      <c r="X21" s="15">
        <v>3.3041873655332958</v>
      </c>
      <c r="Y21" s="15">
        <v>3.486015957527933</v>
      </c>
      <c r="Z21" s="15">
        <v>3.3974299673833093</v>
      </c>
      <c r="AA21" s="15">
        <v>3.2328235938280732</v>
      </c>
      <c r="AB21" s="15">
        <v>3.2806903935095399</v>
      </c>
      <c r="AC21" s="16">
        <f t="shared" si="3"/>
        <v>-4.8450262444118986E-2</v>
      </c>
      <c r="AD21" s="16">
        <f t="shared" si="3"/>
        <v>1.4806499115154859E-2</v>
      </c>
      <c r="AE21" s="16">
        <f t="shared" si="4"/>
        <v>-5.247378297083094E-2</v>
      </c>
      <c r="AF21" s="16">
        <f t="shared" si="4"/>
        <v>-3.8444236876802651E-2</v>
      </c>
      <c r="AG21" s="16">
        <f>AA21/$Q21-1</f>
        <v>-0.13188269933606733</v>
      </c>
      <c r="AH21" s="116" t="s">
        <v>79</v>
      </c>
      <c r="AI21" s="1"/>
      <c r="AJ21" s="10"/>
      <c r="AK21" s="10"/>
      <c r="AL21" s="10"/>
      <c r="AM21" s="10"/>
      <c r="AN21" s="10"/>
      <c r="AO21" s="10"/>
      <c r="AP21" s="10"/>
      <c r="AQ21" s="10"/>
      <c r="AR21" s="10"/>
      <c r="AS21" s="10"/>
      <c r="AT21" s="10"/>
      <c r="AU21" s="10"/>
      <c r="AV21" s="10"/>
      <c r="AW21" s="10"/>
      <c r="AX21" s="10"/>
      <c r="AY21" s="10"/>
    </row>
    <row r="22" spans="1:51" ht="37" customHeight="1">
      <c r="A22" s="21"/>
      <c r="B22" s="21"/>
      <c r="C22" s="40" t="s">
        <v>22</v>
      </c>
      <c r="D22" s="12" t="s">
        <v>16</v>
      </c>
      <c r="E22" s="15" t="s">
        <v>9</v>
      </c>
      <c r="F22" s="15" t="s">
        <v>9</v>
      </c>
      <c r="G22" s="15" t="s">
        <v>9</v>
      </c>
      <c r="H22" s="15" t="s">
        <v>9</v>
      </c>
      <c r="I22" s="15" t="s">
        <v>9</v>
      </c>
      <c r="J22" s="15" t="s">
        <v>9</v>
      </c>
      <c r="K22" s="15" t="s">
        <v>9</v>
      </c>
      <c r="L22" s="15" t="s">
        <v>9</v>
      </c>
      <c r="M22" s="15" t="s">
        <v>9</v>
      </c>
      <c r="N22" s="15" t="s">
        <v>9</v>
      </c>
      <c r="O22" s="15" t="s">
        <v>9</v>
      </c>
      <c r="P22" s="15" t="s">
        <v>9</v>
      </c>
      <c r="Q22" s="15">
        <v>2.7679770644156001</v>
      </c>
      <c r="R22" s="15">
        <v>2.7131147422000192</v>
      </c>
      <c r="S22" s="15">
        <v>2.5571617422529029</v>
      </c>
      <c r="T22" s="15">
        <v>2.8349740599317825</v>
      </c>
      <c r="U22" s="15">
        <v>3.6252775111515789</v>
      </c>
      <c r="V22" s="15">
        <v>3.8494442967973388</v>
      </c>
      <c r="W22" s="15">
        <v>4.2041620918998985</v>
      </c>
      <c r="X22" s="15">
        <v>4.159473352553432</v>
      </c>
      <c r="Y22" s="15">
        <v>3.9778519157879133</v>
      </c>
      <c r="Z22" s="15">
        <v>4.0236161677966606</v>
      </c>
      <c r="AA22" s="15">
        <v>3.8207768213182267</v>
      </c>
      <c r="AB22" s="15">
        <v>3.8099987917945386</v>
      </c>
      <c r="AC22" s="16">
        <f t="shared" si="3"/>
        <v>-5.0412200870916801E-2</v>
      </c>
      <c r="AD22" s="16">
        <f t="shared" si="3"/>
        <v>-2.8209000493175651E-3</v>
      </c>
      <c r="AE22" s="16">
        <f t="shared" si="4"/>
        <v>0.40826215784004138</v>
      </c>
      <c r="AF22" s="16">
        <f t="shared" si="4"/>
        <v>0.40428959104953832</v>
      </c>
      <c r="AG22" s="16">
        <f>AA22/$Q22-1</f>
        <v>0.38034988455545715</v>
      </c>
      <c r="AH22" s="116" t="s">
        <v>79</v>
      </c>
      <c r="AI22" s="1"/>
      <c r="AJ22" s="10"/>
      <c r="AK22" s="10"/>
      <c r="AL22" s="10"/>
      <c r="AM22" s="10"/>
      <c r="AN22" s="10"/>
      <c r="AO22" s="10"/>
      <c r="AP22" s="10"/>
      <c r="AQ22" s="10"/>
      <c r="AR22" s="10"/>
      <c r="AS22" s="10"/>
      <c r="AT22" s="10"/>
      <c r="AU22" s="10"/>
      <c r="AV22" s="10"/>
      <c r="AW22" s="10"/>
      <c r="AX22" s="10"/>
      <c r="AY22" s="10"/>
    </row>
    <row r="23" spans="1:51" ht="37" customHeight="1">
      <c r="A23" s="41" t="s">
        <v>59</v>
      </c>
      <c r="B23" s="79"/>
      <c r="C23" s="42"/>
      <c r="D23" s="27" t="s">
        <v>60</v>
      </c>
      <c r="E23" s="15" t="s">
        <v>9</v>
      </c>
      <c r="F23" s="15" t="s">
        <v>9</v>
      </c>
      <c r="G23" s="15" t="s">
        <v>9</v>
      </c>
      <c r="H23" s="15" t="s">
        <v>9</v>
      </c>
      <c r="I23" s="15" t="s">
        <v>9</v>
      </c>
      <c r="J23" s="15" t="s">
        <v>9</v>
      </c>
      <c r="K23" s="15" t="s">
        <v>9</v>
      </c>
      <c r="L23" s="15" t="s">
        <v>9</v>
      </c>
      <c r="M23" s="15" t="s">
        <v>9</v>
      </c>
      <c r="N23" s="15" t="s">
        <v>9</v>
      </c>
      <c r="O23" s="15" t="s">
        <v>9</v>
      </c>
      <c r="P23" s="15" t="s">
        <v>9</v>
      </c>
      <c r="Q23" s="15" t="s">
        <v>9</v>
      </c>
      <c r="R23" s="165">
        <v>10</v>
      </c>
      <c r="S23" s="15" t="s">
        <v>9</v>
      </c>
      <c r="T23" s="15">
        <v>9.5930082304302715</v>
      </c>
      <c r="U23" s="15">
        <v>10.665137603265693</v>
      </c>
      <c r="V23" s="15">
        <v>11.133422926187292</v>
      </c>
      <c r="W23" s="15">
        <v>11.798865085587993</v>
      </c>
      <c r="X23" s="15">
        <v>12.070927129755063</v>
      </c>
      <c r="Y23" s="15">
        <v>12.172920483231362</v>
      </c>
      <c r="Z23" s="15">
        <v>12.453438919612069</v>
      </c>
      <c r="AA23" s="15">
        <v>11.973315303890121</v>
      </c>
      <c r="AB23" s="15">
        <v>12.179488031043764</v>
      </c>
      <c r="AC23" s="16">
        <f t="shared" si="3"/>
        <v>-3.8553496654312402E-2</v>
      </c>
      <c r="AD23" s="16">
        <f t="shared" si="3"/>
        <v>1.7219351693399165E-2</v>
      </c>
      <c r="AE23" s="16">
        <f t="shared" si="4"/>
        <v>0.19733153038901219</v>
      </c>
      <c r="AF23" s="16">
        <f t="shared" si="4"/>
        <v>0.21794880310437637</v>
      </c>
      <c r="AG23" s="16" t="e">
        <f>AA23/$Q23-1</f>
        <v>#VALUE!</v>
      </c>
      <c r="AH23" s="116" t="s">
        <v>79</v>
      </c>
      <c r="AI23" s="1"/>
      <c r="AJ23" s="10"/>
      <c r="AK23" s="10"/>
      <c r="AL23" s="10"/>
      <c r="AM23" s="10"/>
      <c r="AN23" s="10"/>
      <c r="AO23" s="10"/>
      <c r="AP23" s="10"/>
      <c r="AQ23" s="10"/>
      <c r="AR23" s="10"/>
      <c r="AS23" s="10"/>
      <c r="AT23" s="10"/>
      <c r="AU23" s="10"/>
      <c r="AV23" s="10"/>
      <c r="AW23" s="10"/>
      <c r="AX23" s="10"/>
      <c r="AY23" s="10"/>
    </row>
    <row r="24" spans="1:51" ht="37" customHeight="1">
      <c r="A24" s="80" t="s">
        <v>23</v>
      </c>
      <c r="B24" s="38"/>
      <c r="C24" s="81"/>
      <c r="D24" s="12" t="s">
        <v>16</v>
      </c>
      <c r="E24" s="15" t="s">
        <v>9</v>
      </c>
      <c r="F24" s="15" t="s">
        <v>9</v>
      </c>
      <c r="G24" s="15" t="s">
        <v>9</v>
      </c>
      <c r="H24" s="15" t="s">
        <v>9</v>
      </c>
      <c r="I24" s="15" t="s">
        <v>9</v>
      </c>
      <c r="J24" s="15" t="s">
        <v>9</v>
      </c>
      <c r="K24" s="15" t="s">
        <v>9</v>
      </c>
      <c r="L24" s="15" t="s">
        <v>9</v>
      </c>
      <c r="M24" s="43" t="s">
        <v>9</v>
      </c>
      <c r="N24" s="43" t="s">
        <v>9</v>
      </c>
      <c r="O24" s="43" t="s">
        <v>9</v>
      </c>
      <c r="P24" s="43" t="s">
        <v>9</v>
      </c>
      <c r="Q24" s="15">
        <v>24.2</v>
      </c>
      <c r="R24" s="15">
        <v>25.151937810496001</v>
      </c>
      <c r="S24" s="15">
        <v>25.898089677409001</v>
      </c>
      <c r="T24" s="15">
        <v>26.785499908397064</v>
      </c>
      <c r="U24" s="15">
        <v>30.601375907996072</v>
      </c>
      <c r="V24" s="15">
        <v>30.3158038372829</v>
      </c>
      <c r="W24" s="15">
        <v>30.082119888203636</v>
      </c>
      <c r="X24" s="15">
        <v>29.655878789522696</v>
      </c>
      <c r="Y24" s="15">
        <v>28.741562481583991</v>
      </c>
      <c r="Z24" s="15">
        <v>28.174373743567457</v>
      </c>
      <c r="AA24" s="15">
        <v>28.492206423599523</v>
      </c>
      <c r="AB24" s="15">
        <v>27.85193083379686</v>
      </c>
      <c r="AC24" s="16">
        <f t="shared" si="3"/>
        <v>1.1280913745407739E-2</v>
      </c>
      <c r="AD24" s="16">
        <f t="shared" si="3"/>
        <v>-2.2471955322924231E-2</v>
      </c>
      <c r="AE24" s="16">
        <f t="shared" si="4"/>
        <v>0.13280362882058405</v>
      </c>
      <c r="AF24" s="16">
        <f t="shared" si="4"/>
        <v>0.10734731628408145</v>
      </c>
      <c r="AG24" s="16">
        <f>AA24/$Q24-1</f>
        <v>0.17736390180163331</v>
      </c>
      <c r="AH24" s="116" t="s">
        <v>79</v>
      </c>
      <c r="AI24" s="1"/>
      <c r="AJ24" s="10"/>
      <c r="AK24" s="10"/>
      <c r="AL24" s="10"/>
      <c r="AM24" s="10"/>
      <c r="AN24" s="10"/>
      <c r="AO24" s="10"/>
      <c r="AP24" s="10"/>
      <c r="AQ24" s="10"/>
      <c r="AR24" s="10"/>
      <c r="AS24" s="10"/>
      <c r="AT24" s="10"/>
      <c r="AU24" s="10"/>
      <c r="AV24" s="10"/>
      <c r="AW24" s="10"/>
      <c r="AX24" s="10"/>
      <c r="AY24" s="10"/>
    </row>
    <row r="25" spans="1:51" ht="37" customHeight="1">
      <c r="A25" s="22"/>
      <c r="B25" s="113" t="s">
        <v>74</v>
      </c>
      <c r="C25" s="20"/>
      <c r="D25" s="12" t="s">
        <v>16</v>
      </c>
      <c r="E25" s="15" t="s">
        <v>9</v>
      </c>
      <c r="F25" s="15" t="s">
        <v>9</v>
      </c>
      <c r="G25" s="15" t="s">
        <v>9</v>
      </c>
      <c r="H25" s="15" t="s">
        <v>9</v>
      </c>
      <c r="I25" s="15" t="s">
        <v>9</v>
      </c>
      <c r="J25" s="15" t="s">
        <v>9</v>
      </c>
      <c r="K25" s="15" t="s">
        <v>9</v>
      </c>
      <c r="L25" s="15" t="s">
        <v>9</v>
      </c>
      <c r="M25" s="43" t="s">
        <v>9</v>
      </c>
      <c r="N25" s="43" t="s">
        <v>9</v>
      </c>
      <c r="O25" s="43" t="s">
        <v>9</v>
      </c>
      <c r="P25" s="43" t="s">
        <v>9</v>
      </c>
      <c r="Q25" s="43" t="s">
        <v>9</v>
      </c>
      <c r="R25" s="15">
        <v>23.534018839114001</v>
      </c>
      <c r="S25" s="15">
        <v>24.293804502914998</v>
      </c>
      <c r="T25" s="15">
        <v>25.111868618422342</v>
      </c>
      <c r="U25" s="15">
        <v>27.458327195030719</v>
      </c>
      <c r="V25" s="15">
        <v>27.555378127604587</v>
      </c>
      <c r="W25" s="15">
        <v>27.534999337545052</v>
      </c>
      <c r="X25" s="15">
        <v>27.364400637252363</v>
      </c>
      <c r="Y25" s="15">
        <v>26.542004101268439</v>
      </c>
      <c r="Z25" s="15">
        <v>25.99724874902785</v>
      </c>
      <c r="AA25" s="15">
        <v>25.921381462231153</v>
      </c>
      <c r="AB25" s="15">
        <v>25.174636126833345</v>
      </c>
      <c r="AC25" s="16">
        <f t="shared" si="3"/>
        <v>-2.9182813738909408E-3</v>
      </c>
      <c r="AD25" s="16">
        <f t="shared" si="3"/>
        <v>-2.8808084032321157E-2</v>
      </c>
      <c r="AE25" s="16">
        <f t="shared" si="4"/>
        <v>0.10144304886632072</v>
      </c>
      <c r="AF25" s="16">
        <f t="shared" si="4"/>
        <v>6.9712584957763557E-2</v>
      </c>
      <c r="AG25" s="16"/>
      <c r="AH25" s="116" t="s">
        <v>79</v>
      </c>
      <c r="AI25" s="1"/>
      <c r="AJ25" s="10"/>
      <c r="AK25" s="10"/>
      <c r="AL25" s="10"/>
      <c r="AM25" s="10"/>
      <c r="AN25" s="10"/>
      <c r="AO25" s="10"/>
      <c r="AP25" s="10"/>
      <c r="AQ25" s="10"/>
      <c r="AR25" s="10"/>
      <c r="AS25" s="10"/>
      <c r="AT25" s="10"/>
      <c r="AU25" s="10"/>
      <c r="AV25" s="10"/>
      <c r="AW25" s="10"/>
      <c r="AX25" s="10"/>
      <c r="AY25" s="10"/>
    </row>
    <row r="26" spans="1:51" ht="37" customHeight="1">
      <c r="A26" s="22"/>
      <c r="B26" s="21"/>
      <c r="C26" s="11" t="s">
        <v>76</v>
      </c>
      <c r="D26" s="27" t="s">
        <v>75</v>
      </c>
      <c r="E26" s="15" t="s">
        <v>9</v>
      </c>
      <c r="F26" s="15" t="s">
        <v>9</v>
      </c>
      <c r="G26" s="15" t="s">
        <v>9</v>
      </c>
      <c r="H26" s="15" t="s">
        <v>9</v>
      </c>
      <c r="I26" s="15" t="s">
        <v>9</v>
      </c>
      <c r="J26" s="15" t="s">
        <v>9</v>
      </c>
      <c r="K26" s="15" t="s">
        <v>9</v>
      </c>
      <c r="L26" s="15" t="s">
        <v>9</v>
      </c>
      <c r="M26" s="43" t="s">
        <v>9</v>
      </c>
      <c r="N26" s="43" t="s">
        <v>9</v>
      </c>
      <c r="O26" s="43" t="s">
        <v>9</v>
      </c>
      <c r="P26" s="43" t="s">
        <v>9</v>
      </c>
      <c r="Q26" s="43" t="s">
        <v>9</v>
      </c>
      <c r="R26" s="43" t="s">
        <v>9</v>
      </c>
      <c r="S26" s="43" t="s">
        <v>9</v>
      </c>
      <c r="T26" s="43" t="s">
        <v>9</v>
      </c>
      <c r="U26" s="15">
        <v>3.2526859692371755</v>
      </c>
      <c r="V26" s="15">
        <v>5.155917095780044</v>
      </c>
      <c r="W26" s="15">
        <v>8.3724020748087593</v>
      </c>
      <c r="X26" s="15">
        <v>12.684937746316145</v>
      </c>
      <c r="Y26" s="15">
        <v>25.67475764126867</v>
      </c>
      <c r="Z26" s="15">
        <v>34.529606025222456</v>
      </c>
      <c r="AA26" s="15">
        <v>41.113189800035144</v>
      </c>
      <c r="AB26" s="15">
        <v>50.16812811030821</v>
      </c>
      <c r="AC26" s="16">
        <f t="shared" si="3"/>
        <v>0.19066489695838551</v>
      </c>
      <c r="AD26" s="16">
        <f t="shared" si="3"/>
        <v>0.22024412005767857</v>
      </c>
      <c r="AE26" s="16"/>
      <c r="AF26" s="16"/>
      <c r="AG26" s="16"/>
      <c r="AH26" s="116" t="s">
        <v>79</v>
      </c>
      <c r="AI26" s="1"/>
      <c r="AJ26" s="10"/>
      <c r="AK26" s="10"/>
      <c r="AL26" s="10"/>
      <c r="AM26" s="10"/>
      <c r="AN26" s="10"/>
      <c r="AO26" s="10"/>
      <c r="AP26" s="10"/>
      <c r="AQ26" s="10"/>
      <c r="AR26" s="10"/>
      <c r="AS26" s="10"/>
      <c r="AT26" s="10"/>
      <c r="AU26" s="10"/>
      <c r="AV26" s="10"/>
      <c r="AW26" s="10"/>
      <c r="AX26" s="10"/>
      <c r="AY26" s="10"/>
    </row>
    <row r="27" spans="1:51" ht="37" customHeight="1">
      <c r="A27" s="22"/>
      <c r="B27" s="39" t="s">
        <v>24</v>
      </c>
      <c r="C27" s="11"/>
      <c r="D27" s="12" t="s">
        <v>16</v>
      </c>
      <c r="E27" s="15" t="s">
        <v>9</v>
      </c>
      <c r="F27" s="15" t="s">
        <v>9</v>
      </c>
      <c r="G27" s="15" t="s">
        <v>9</v>
      </c>
      <c r="H27" s="15" t="s">
        <v>9</v>
      </c>
      <c r="I27" s="15" t="s">
        <v>9</v>
      </c>
      <c r="J27" s="15" t="s">
        <v>9</v>
      </c>
      <c r="K27" s="15" t="s">
        <v>9</v>
      </c>
      <c r="L27" s="15" t="s">
        <v>9</v>
      </c>
      <c r="M27" s="43" t="s">
        <v>9</v>
      </c>
      <c r="N27" s="43" t="s">
        <v>9</v>
      </c>
      <c r="O27" s="15" t="s">
        <v>9</v>
      </c>
      <c r="P27" s="15" t="s">
        <v>9</v>
      </c>
      <c r="Q27" s="43" t="s">
        <v>9</v>
      </c>
      <c r="R27" s="15">
        <v>1.448545661382</v>
      </c>
      <c r="S27" s="15">
        <v>1.473553416094</v>
      </c>
      <c r="T27" s="15">
        <v>1.5610108789634629</v>
      </c>
      <c r="U27" s="15">
        <v>3.0202031105590263</v>
      </c>
      <c r="V27" s="15">
        <v>2.6621971644725542</v>
      </c>
      <c r="W27" s="15">
        <v>2.4241886100015755</v>
      </c>
      <c r="X27" s="15">
        <v>2.1934389126644689</v>
      </c>
      <c r="Y27" s="15">
        <v>2.0886539010839176</v>
      </c>
      <c r="Z27" s="15">
        <v>2.0386101969195529</v>
      </c>
      <c r="AA27" s="15">
        <v>2.4483056549607771</v>
      </c>
      <c r="AB27" s="15">
        <v>2.5641869257589369</v>
      </c>
      <c r="AC27" s="16">
        <f t="shared" si="3"/>
        <v>0.20096802157680549</v>
      </c>
      <c r="AD27" s="16">
        <f t="shared" si="3"/>
        <v>4.7331210693958958E-2</v>
      </c>
      <c r="AE27" s="16">
        <f t="shared" ref="AE27:AF29" si="5">AA27/$R27-1</f>
        <v>0.69018189776975736</v>
      </c>
      <c r="AF27" s="16">
        <f t="shared" si="5"/>
        <v>0.77018025328421325</v>
      </c>
      <c r="AG27" s="16"/>
      <c r="AH27" s="116" t="s">
        <v>79</v>
      </c>
      <c r="AI27" s="1"/>
      <c r="AJ27" s="10"/>
      <c r="AK27" s="10"/>
      <c r="AL27" s="10"/>
      <c r="AM27" s="10"/>
      <c r="AN27" s="10"/>
      <c r="AO27" s="10"/>
      <c r="AP27" s="10"/>
      <c r="AQ27" s="10"/>
      <c r="AR27" s="10"/>
      <c r="AS27" s="10"/>
      <c r="AT27" s="10"/>
      <c r="AU27" s="10"/>
      <c r="AV27" s="10"/>
      <c r="AW27" s="10"/>
      <c r="AX27" s="10"/>
      <c r="AY27" s="10"/>
    </row>
    <row r="28" spans="1:51" ht="37" customHeight="1">
      <c r="A28" s="22"/>
      <c r="B28" s="39" t="s">
        <v>25</v>
      </c>
      <c r="C28" s="42"/>
      <c r="D28" s="12" t="s">
        <v>16</v>
      </c>
      <c r="E28" s="15" t="s">
        <v>9</v>
      </c>
      <c r="F28" s="15" t="s">
        <v>9</v>
      </c>
      <c r="G28" s="15" t="s">
        <v>9</v>
      </c>
      <c r="H28" s="15" t="s">
        <v>9</v>
      </c>
      <c r="I28" s="15" t="s">
        <v>9</v>
      </c>
      <c r="J28" s="15" t="s">
        <v>9</v>
      </c>
      <c r="K28" s="15" t="s">
        <v>9</v>
      </c>
      <c r="L28" s="15" t="s">
        <v>9</v>
      </c>
      <c r="M28" s="43" t="s">
        <v>9</v>
      </c>
      <c r="N28" s="43" t="s">
        <v>9</v>
      </c>
      <c r="O28" s="15" t="s">
        <v>9</v>
      </c>
      <c r="P28" s="15" t="s">
        <v>9</v>
      </c>
      <c r="Q28" s="43" t="s">
        <v>9</v>
      </c>
      <c r="R28" s="15">
        <v>0.16937331</v>
      </c>
      <c r="S28" s="15">
        <v>0.13073175840000001</v>
      </c>
      <c r="T28" s="15">
        <v>0.1126204110112581</v>
      </c>
      <c r="U28" s="15">
        <v>0.12284560240632141</v>
      </c>
      <c r="V28" s="15">
        <v>9.8228545205754303E-2</v>
      </c>
      <c r="W28" s="15">
        <v>0.1229319406570069</v>
      </c>
      <c r="X28" s="15">
        <v>9.8039239605866704E-2</v>
      </c>
      <c r="Y28" s="15">
        <v>0.1109044792316357</v>
      </c>
      <c r="Z28" s="15">
        <v>0.1385147976200555</v>
      </c>
      <c r="AA28" s="15">
        <v>0.12251930640759399</v>
      </c>
      <c r="AB28" s="15">
        <v>0.1131077812045827</v>
      </c>
      <c r="AC28" s="16">
        <f t="shared" si="3"/>
        <v>-0.1154785733170326</v>
      </c>
      <c r="AD28" s="16">
        <f t="shared" si="3"/>
        <v>-7.6816670604559878E-2</v>
      </c>
      <c r="AE28" s="16">
        <f t="shared" si="5"/>
        <v>-0.2766315636885528</v>
      </c>
      <c r="AF28" s="16">
        <f t="shared" si="5"/>
        <v>-0.33219831858642479</v>
      </c>
      <c r="AG28" s="16"/>
      <c r="AH28" s="116" t="s">
        <v>79</v>
      </c>
      <c r="AI28" s="1"/>
      <c r="AJ28" s="10"/>
      <c r="AK28" s="10"/>
      <c r="AL28" s="10"/>
      <c r="AM28" s="10"/>
      <c r="AN28" s="10"/>
      <c r="AO28" s="10"/>
      <c r="AP28" s="10"/>
      <c r="AQ28" s="10"/>
      <c r="AR28" s="10"/>
      <c r="AS28" s="10"/>
      <c r="AT28" s="10"/>
      <c r="AU28" s="10"/>
      <c r="AV28" s="10"/>
      <c r="AW28" s="10"/>
      <c r="AX28" s="10"/>
      <c r="AY28" s="10"/>
    </row>
    <row r="29" spans="1:51" ht="37" customHeight="1">
      <c r="A29" s="148" t="s">
        <v>26</v>
      </c>
      <c r="B29" s="149"/>
      <c r="C29" s="149"/>
      <c r="D29" s="12" t="s">
        <v>16</v>
      </c>
      <c r="E29" s="15" t="s">
        <v>9</v>
      </c>
      <c r="F29" s="15" t="s">
        <v>9</v>
      </c>
      <c r="G29" s="15" t="s">
        <v>9</v>
      </c>
      <c r="H29" s="15" t="s">
        <v>9</v>
      </c>
      <c r="I29" s="15" t="s">
        <v>9</v>
      </c>
      <c r="J29" s="15" t="s">
        <v>9</v>
      </c>
      <c r="K29" s="15" t="s">
        <v>9</v>
      </c>
      <c r="L29" s="15" t="s">
        <v>9</v>
      </c>
      <c r="M29" s="43" t="s">
        <v>9</v>
      </c>
      <c r="N29" s="43" t="s">
        <v>9</v>
      </c>
      <c r="O29" s="15">
        <v>63.7</v>
      </c>
      <c r="P29" s="15">
        <v>65.290034541583708</v>
      </c>
      <c r="Q29" s="15">
        <v>65.085414624150019</v>
      </c>
      <c r="R29" s="15">
        <v>67.344497887116461</v>
      </c>
      <c r="S29" s="15">
        <v>70.429064119545941</v>
      </c>
      <c r="T29" s="15">
        <v>73.133188186687988</v>
      </c>
      <c r="U29" s="15">
        <v>81.590043812597216</v>
      </c>
      <c r="V29" s="15">
        <v>81.130995860888603</v>
      </c>
      <c r="W29" s="15">
        <v>80.890152398189315</v>
      </c>
      <c r="X29" s="15">
        <v>78.426640036968251</v>
      </c>
      <c r="Y29" s="15">
        <v>73.284921223008681</v>
      </c>
      <c r="Z29" s="15">
        <v>67.672051984983582</v>
      </c>
      <c r="AA29" s="15">
        <v>66.528941219848079</v>
      </c>
      <c r="AB29" s="15">
        <v>62.138913809636136</v>
      </c>
      <c r="AC29" s="16">
        <f t="shared" si="3"/>
        <v>-1.6891918179001819E-2</v>
      </c>
      <c r="AD29" s="16">
        <f>AB29/AA29-1</f>
        <v>-6.5986731935277376E-2</v>
      </c>
      <c r="AE29" s="16">
        <f t="shared" si="5"/>
        <v>-1.2110219733695637E-2</v>
      </c>
      <c r="AF29" s="16">
        <f t="shared" si="5"/>
        <v>-7.7297837845728412E-2</v>
      </c>
      <c r="AG29" s="16">
        <f>AA29/$Q29-1</f>
        <v>2.2178956745286582E-2</v>
      </c>
      <c r="AH29" s="116" t="s">
        <v>79</v>
      </c>
      <c r="AI29" s="1"/>
      <c r="AJ29" s="10"/>
      <c r="AK29" s="10"/>
      <c r="AL29" s="10"/>
      <c r="AM29" s="10"/>
      <c r="AN29" s="10"/>
      <c r="AO29" s="10"/>
      <c r="AP29" s="10"/>
      <c r="AQ29" s="10"/>
      <c r="AR29" s="10"/>
      <c r="AS29" s="10"/>
      <c r="AT29" s="10"/>
      <c r="AU29" s="10"/>
      <c r="AV29" s="10"/>
      <c r="AW29" s="10"/>
      <c r="AX29" s="10"/>
      <c r="AY29" s="10"/>
    </row>
    <row r="30" spans="1:51" s="29" customFormat="1" ht="60" customHeight="1" thickBot="1">
      <c r="A30" s="145" t="s">
        <v>27</v>
      </c>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
      <c r="AJ30" s="28"/>
      <c r="AK30" s="28"/>
      <c r="AL30" s="28"/>
      <c r="AM30" s="28"/>
      <c r="AN30" s="28"/>
      <c r="AO30" s="28"/>
      <c r="AP30" s="28"/>
      <c r="AQ30" s="28"/>
      <c r="AR30" s="28"/>
      <c r="AS30" s="28"/>
      <c r="AT30" s="28"/>
      <c r="AU30" s="28"/>
      <c r="AV30" s="28"/>
      <c r="AW30" s="28"/>
      <c r="AX30" s="28"/>
      <c r="AY30" s="28"/>
    </row>
    <row r="31" spans="1:51" ht="37" customHeight="1" thickTop="1">
      <c r="A31" s="148" t="s">
        <v>28</v>
      </c>
      <c r="B31" s="149"/>
      <c r="C31" s="149"/>
      <c r="D31" s="45" t="s">
        <v>29</v>
      </c>
      <c r="E31" s="102">
        <v>217</v>
      </c>
      <c r="F31" s="102">
        <v>218</v>
      </c>
      <c r="G31" s="102">
        <v>209.90835726210628</v>
      </c>
      <c r="H31" s="103">
        <v>213</v>
      </c>
      <c r="I31" s="102">
        <v>198.76499999999999</v>
      </c>
      <c r="J31" s="102">
        <v>193</v>
      </c>
      <c r="K31" s="102">
        <v>192.81958000000003</v>
      </c>
      <c r="L31" s="102">
        <v>175</v>
      </c>
      <c r="M31" s="102">
        <v>158.93145302999997</v>
      </c>
      <c r="N31" s="102">
        <v>154.85104801999998</v>
      </c>
      <c r="O31" s="102">
        <v>156.92622040999996</v>
      </c>
      <c r="P31" s="102">
        <v>147.44141464999998</v>
      </c>
      <c r="Q31" s="102">
        <v>142.69853931</v>
      </c>
      <c r="R31" s="102">
        <v>144.68974037000001</v>
      </c>
      <c r="S31" s="102">
        <v>143.77624457646328</v>
      </c>
      <c r="T31" s="102">
        <v>138.20437380361852</v>
      </c>
      <c r="U31" s="102">
        <v>151.88565048930471</v>
      </c>
      <c r="V31" s="102">
        <v>147.55475717057575</v>
      </c>
      <c r="W31" s="102">
        <v>140.51410409201813</v>
      </c>
      <c r="X31" s="102">
        <v>138.37028619234997</v>
      </c>
      <c r="Y31" s="102">
        <v>131.63709269883074</v>
      </c>
      <c r="Z31" s="102">
        <v>126.33970362605125</v>
      </c>
      <c r="AA31" s="102">
        <v>120.42424557221533</v>
      </c>
      <c r="AB31" s="102">
        <v>115.40055355447396</v>
      </c>
      <c r="AC31" s="16">
        <f>AA31/Z31-1</f>
        <v>-4.6821845263662287E-2</v>
      </c>
      <c r="AD31" s="16">
        <f>AB31/AA31-1</f>
        <v>-4.171661606739141E-2</v>
      </c>
      <c r="AE31" s="16">
        <f t="shared" ref="AE31:AE39" si="6">AA31/$R31-1</f>
        <v>-0.16770708645777554</v>
      </c>
      <c r="AF31" s="16">
        <f t="shared" ref="AF31:AF39" si="7">AB31/$R31-1</f>
        <v>-0.20242753038762706</v>
      </c>
      <c r="AG31" s="16">
        <f>AA31/$Q31-1</f>
        <v>-0.15609335488288167</v>
      </c>
      <c r="AH31" s="116" t="s">
        <v>80</v>
      </c>
      <c r="AI31" s="1"/>
      <c r="AJ31" s="10"/>
      <c r="AK31" s="10"/>
      <c r="AL31" s="10"/>
      <c r="AM31" s="10"/>
      <c r="AN31" s="10"/>
      <c r="AO31" s="10"/>
      <c r="AP31" s="10"/>
      <c r="AQ31" s="10"/>
      <c r="AR31" s="10"/>
      <c r="AS31" s="10"/>
      <c r="AT31" s="10"/>
      <c r="AU31" s="10"/>
      <c r="AV31" s="10"/>
      <c r="AW31" s="10"/>
      <c r="AX31" s="10"/>
      <c r="AY31" s="10"/>
    </row>
    <row r="32" spans="1:51" ht="35.15" customHeight="1">
      <c r="A32" s="21"/>
      <c r="B32" s="21"/>
      <c r="C32" s="47" t="s">
        <v>30</v>
      </c>
      <c r="D32" s="45" t="s">
        <v>29</v>
      </c>
      <c r="E32" s="43" t="s">
        <v>9</v>
      </c>
      <c r="F32" s="43" t="s">
        <v>9</v>
      </c>
      <c r="G32" s="43" t="s">
        <v>9</v>
      </c>
      <c r="H32" s="43" t="s">
        <v>9</v>
      </c>
      <c r="I32" s="43" t="s">
        <v>9</v>
      </c>
      <c r="J32" s="43" t="s">
        <v>9</v>
      </c>
      <c r="K32" s="43" t="s">
        <v>9</v>
      </c>
      <c r="L32" s="43" t="s">
        <v>9</v>
      </c>
      <c r="M32" s="43" t="s">
        <v>9</v>
      </c>
      <c r="N32" s="43" t="s">
        <v>9</v>
      </c>
      <c r="O32" s="43" t="s">
        <v>9</v>
      </c>
      <c r="P32" s="43" t="s">
        <v>9</v>
      </c>
      <c r="Q32" s="43" t="s">
        <v>9</v>
      </c>
      <c r="R32" s="46">
        <v>21.925447930000001</v>
      </c>
      <c r="S32" s="46">
        <v>20.518574000000001</v>
      </c>
      <c r="T32" s="46">
        <v>14.77358684</v>
      </c>
      <c r="U32" s="46">
        <v>18.558313129999998</v>
      </c>
      <c r="V32" s="46">
        <v>14.9434037356</v>
      </c>
      <c r="W32" s="46">
        <v>12.34283088105748</v>
      </c>
      <c r="X32" s="46">
        <v>13.858566057020871</v>
      </c>
      <c r="Y32" s="46">
        <v>12.02975220615383</v>
      </c>
      <c r="Z32" s="46">
        <v>11.042843424590188</v>
      </c>
      <c r="AA32" s="46">
        <v>9.1442884775587601</v>
      </c>
      <c r="AB32" s="46">
        <v>9.0704807663868134</v>
      </c>
      <c r="AC32" s="16">
        <f>AA32/Z32-1</f>
        <v>-0.1719262760534781</v>
      </c>
      <c r="AD32" s="16">
        <f>AB32/AA32-1</f>
        <v>-8.0714548051584734E-3</v>
      </c>
      <c r="AE32" s="16">
        <f t="shared" si="6"/>
        <v>-0.58293721037065449</v>
      </c>
      <c r="AF32" s="16">
        <f t="shared" si="7"/>
        <v>-0.58630351382806101</v>
      </c>
      <c r="AG32" s="16"/>
      <c r="AH32" s="116" t="s">
        <v>80</v>
      </c>
      <c r="AI32" s="1"/>
      <c r="AJ32" s="10"/>
      <c r="AK32" s="10"/>
      <c r="AL32" s="10"/>
      <c r="AM32" s="10"/>
      <c r="AN32" s="10"/>
      <c r="AO32" s="10"/>
      <c r="AP32" s="10"/>
      <c r="AQ32" s="10"/>
      <c r="AR32" s="10"/>
      <c r="AS32" s="10"/>
      <c r="AT32" s="10"/>
      <c r="AU32" s="10"/>
      <c r="AV32" s="10"/>
      <c r="AW32" s="10"/>
      <c r="AX32" s="10"/>
      <c r="AY32" s="10"/>
    </row>
    <row r="33" spans="1:51" ht="35.15" customHeight="1">
      <c r="A33" s="21"/>
      <c r="B33" s="21"/>
      <c r="C33" s="47" t="s">
        <v>31</v>
      </c>
      <c r="D33" s="45" t="s">
        <v>29</v>
      </c>
      <c r="E33" s="43" t="s">
        <v>9</v>
      </c>
      <c r="F33" s="43" t="s">
        <v>9</v>
      </c>
      <c r="G33" s="43" t="s">
        <v>9</v>
      </c>
      <c r="H33" s="43" t="s">
        <v>9</v>
      </c>
      <c r="I33" s="43" t="s">
        <v>9</v>
      </c>
      <c r="J33" s="43" t="s">
        <v>9</v>
      </c>
      <c r="K33" s="43" t="s">
        <v>9</v>
      </c>
      <c r="L33" s="43" t="s">
        <v>9</v>
      </c>
      <c r="M33" s="43" t="s">
        <v>9</v>
      </c>
      <c r="N33" s="43" t="s">
        <v>9</v>
      </c>
      <c r="O33" s="43" t="s">
        <v>9</v>
      </c>
      <c r="P33" s="43" t="s">
        <v>9</v>
      </c>
      <c r="Q33" s="43" t="s">
        <v>9</v>
      </c>
      <c r="R33" s="46">
        <v>76.142621809999994</v>
      </c>
      <c r="S33" s="46">
        <v>75.337864322431102</v>
      </c>
      <c r="T33" s="46">
        <v>76.742047539793987</v>
      </c>
      <c r="U33" s="46">
        <v>76.12182572233209</v>
      </c>
      <c r="V33" s="46">
        <v>77.336190890701133</v>
      </c>
      <c r="W33" s="46">
        <v>75.641272562780287</v>
      </c>
      <c r="X33" s="46">
        <v>76.318258673260615</v>
      </c>
      <c r="Y33" s="46">
        <v>74.316075831587312</v>
      </c>
      <c r="Z33" s="46">
        <v>72.476001494749852</v>
      </c>
      <c r="AA33" s="46">
        <v>70.33237769118864</v>
      </c>
      <c r="AB33" s="46">
        <v>67.983116242303041</v>
      </c>
      <c r="AC33" s="16">
        <f t="shared" ref="AC33:AD38" si="8">AA33/Z33-1</f>
        <v>-2.957701527886436E-2</v>
      </c>
      <c r="AD33" s="16">
        <f t="shared" si="8"/>
        <v>-3.3402275395844061E-2</v>
      </c>
      <c r="AE33" s="16">
        <f t="shared" si="6"/>
        <v>-7.630738186701469E-2</v>
      </c>
      <c r="AF33" s="16">
        <f t="shared" si="7"/>
        <v>-0.10716081707900094</v>
      </c>
      <c r="AG33" s="16"/>
      <c r="AH33" s="116" t="s">
        <v>80</v>
      </c>
      <c r="AI33" s="1"/>
      <c r="AJ33" s="10"/>
      <c r="AK33" s="10"/>
      <c r="AL33" s="10"/>
      <c r="AM33" s="10"/>
      <c r="AN33" s="10"/>
      <c r="AO33" s="10"/>
      <c r="AP33" s="10"/>
      <c r="AQ33" s="10"/>
      <c r="AR33" s="10"/>
      <c r="AS33" s="10"/>
      <c r="AT33" s="10"/>
      <c r="AU33" s="10"/>
      <c r="AV33" s="10"/>
      <c r="AW33" s="10"/>
      <c r="AX33" s="10"/>
      <c r="AY33" s="10"/>
    </row>
    <row r="34" spans="1:51" ht="35.15" customHeight="1">
      <c r="A34" s="21"/>
      <c r="B34" s="21"/>
      <c r="C34" s="47" t="s">
        <v>32</v>
      </c>
      <c r="D34" s="45" t="s">
        <v>29</v>
      </c>
      <c r="E34" s="43" t="s">
        <v>9</v>
      </c>
      <c r="F34" s="43" t="s">
        <v>9</v>
      </c>
      <c r="G34" s="43" t="s">
        <v>9</v>
      </c>
      <c r="H34" s="43" t="s">
        <v>9</v>
      </c>
      <c r="I34" s="43" t="s">
        <v>9</v>
      </c>
      <c r="J34" s="43" t="s">
        <v>9</v>
      </c>
      <c r="K34" s="43" t="s">
        <v>9</v>
      </c>
      <c r="L34" s="43" t="s">
        <v>9</v>
      </c>
      <c r="M34" s="43" t="s">
        <v>9</v>
      </c>
      <c r="N34" s="43" t="s">
        <v>9</v>
      </c>
      <c r="O34" s="43" t="s">
        <v>9</v>
      </c>
      <c r="P34" s="43" t="s">
        <v>9</v>
      </c>
      <c r="Q34" s="43" t="s">
        <v>9</v>
      </c>
      <c r="R34" s="46">
        <v>46.567221629999999</v>
      </c>
      <c r="S34" s="46">
        <v>47.870738734032166</v>
      </c>
      <c r="T34" s="46">
        <v>46.633956423824557</v>
      </c>
      <c r="U34" s="46">
        <v>57.140496636972614</v>
      </c>
      <c r="V34" s="46">
        <v>55.239974699274619</v>
      </c>
      <c r="W34" s="46">
        <v>52.495583848180367</v>
      </c>
      <c r="X34" s="46">
        <v>48.15427028206846</v>
      </c>
      <c r="Y34" s="46">
        <v>45.240328341089608</v>
      </c>
      <c r="Z34" s="46">
        <v>42.7582177055112</v>
      </c>
      <c r="AA34" s="46">
        <v>40.891543553467926</v>
      </c>
      <c r="AB34" s="46">
        <v>38.299875135784113</v>
      </c>
      <c r="AC34" s="16">
        <f t="shared" si="8"/>
        <v>-4.3656500486049854E-2</v>
      </c>
      <c r="AD34" s="16">
        <f t="shared" si="8"/>
        <v>-6.3379080183047276E-2</v>
      </c>
      <c r="AE34" s="16">
        <f t="shared" si="6"/>
        <v>-0.12188139807068998</v>
      </c>
      <c r="AF34" s="16">
        <f t="shared" si="7"/>
        <v>-0.17753574735259303</v>
      </c>
      <c r="AG34" s="16"/>
      <c r="AH34" s="116" t="s">
        <v>80</v>
      </c>
      <c r="AI34" s="1"/>
      <c r="AJ34" s="10"/>
      <c r="AK34" s="10"/>
      <c r="AL34" s="10"/>
      <c r="AM34" s="10"/>
      <c r="AN34" s="10"/>
      <c r="AO34" s="10"/>
      <c r="AP34" s="10"/>
      <c r="AQ34" s="10"/>
      <c r="AR34" s="10"/>
      <c r="AS34" s="10"/>
      <c r="AT34" s="10"/>
      <c r="AU34" s="10"/>
      <c r="AV34" s="10"/>
      <c r="AW34" s="10"/>
      <c r="AX34" s="10"/>
      <c r="AY34" s="10"/>
    </row>
    <row r="35" spans="1:51" ht="35.15" customHeight="1">
      <c r="A35" s="21"/>
      <c r="B35" s="21"/>
      <c r="C35" s="47" t="s">
        <v>100</v>
      </c>
      <c r="D35" s="45" t="s">
        <v>29</v>
      </c>
      <c r="E35" s="43" t="s">
        <v>9</v>
      </c>
      <c r="F35" s="43" t="s">
        <v>9</v>
      </c>
      <c r="G35" s="43" t="s">
        <v>9</v>
      </c>
      <c r="H35" s="43" t="s">
        <v>9</v>
      </c>
      <c r="I35" s="15" t="s">
        <v>9</v>
      </c>
      <c r="J35" s="43" t="s">
        <v>9</v>
      </c>
      <c r="K35" s="43" t="s">
        <v>9</v>
      </c>
      <c r="L35" s="43" t="s">
        <v>9</v>
      </c>
      <c r="M35" s="43" t="s">
        <v>9</v>
      </c>
      <c r="N35" s="43" t="s">
        <v>9</v>
      </c>
      <c r="O35" s="43" t="s">
        <v>9</v>
      </c>
      <c r="P35" s="43" t="s">
        <v>9</v>
      </c>
      <c r="Q35" s="43" t="s">
        <v>9</v>
      </c>
      <c r="R35" s="46">
        <v>5.4448999999999997E-2</v>
      </c>
      <c r="S35" s="46">
        <v>4.9067520000000003E-2</v>
      </c>
      <c r="T35" s="46">
        <v>5.4782999999999998E-2</v>
      </c>
      <c r="U35" s="46">
        <v>6.5015000000000003E-2</v>
      </c>
      <c r="V35" s="46">
        <v>3.5187845000000002E-2</v>
      </c>
      <c r="W35" s="46">
        <v>3.4416799999999997E-2</v>
      </c>
      <c r="X35" s="46">
        <v>3.9191179999999999E-2</v>
      </c>
      <c r="Y35" s="46">
        <v>5.093632E-2</v>
      </c>
      <c r="Z35" s="46">
        <v>6.2641001200000004E-2</v>
      </c>
      <c r="AA35" s="46">
        <v>5.6035849999999998E-2</v>
      </c>
      <c r="AB35" s="46">
        <v>4.7081409999999997E-2</v>
      </c>
      <c r="AC35" s="16">
        <f t="shared" si="8"/>
        <v>-0.10544453430607059</v>
      </c>
      <c r="AD35" s="16">
        <f t="shared" si="8"/>
        <v>-0.15979841476483359</v>
      </c>
      <c r="AE35" s="16">
        <f t="shared" si="6"/>
        <v>2.9143785928116284E-2</v>
      </c>
      <c r="AF35" s="16">
        <f t="shared" si="7"/>
        <v>-0.13531175962827602</v>
      </c>
      <c r="AG35" s="16"/>
      <c r="AH35" s="116" t="s">
        <v>80</v>
      </c>
      <c r="AI35" s="1"/>
      <c r="AJ35" s="10"/>
      <c r="AK35" s="10"/>
      <c r="AL35" s="10"/>
      <c r="AM35" s="10"/>
      <c r="AN35" s="10"/>
      <c r="AO35" s="10"/>
      <c r="AP35" s="10"/>
      <c r="AQ35" s="10"/>
      <c r="AR35" s="10"/>
      <c r="AS35" s="10"/>
      <c r="AT35" s="10"/>
      <c r="AU35" s="10"/>
      <c r="AV35" s="10"/>
      <c r="AW35" s="10"/>
      <c r="AX35" s="10"/>
      <c r="AY35" s="10"/>
    </row>
    <row r="36" spans="1:51" ht="37" customHeight="1">
      <c r="A36" s="30" t="s">
        <v>28</v>
      </c>
      <c r="B36" s="32"/>
      <c r="C36" s="12"/>
      <c r="D36" s="27" t="s">
        <v>33</v>
      </c>
      <c r="E36" s="74">
        <v>10.959595959595958</v>
      </c>
      <c r="F36" s="74">
        <v>9.3162393162393169</v>
      </c>
      <c r="G36" s="74">
        <v>8.59</v>
      </c>
      <c r="H36" s="74">
        <v>8.4156459897273805</v>
      </c>
      <c r="I36" s="48">
        <f>I31/I3</f>
        <v>7.6195906570282563</v>
      </c>
      <c r="J36" s="74">
        <f>J31/J3</f>
        <v>6.1819346572709808</v>
      </c>
      <c r="K36" s="74">
        <f>K31/K3</f>
        <v>5.7783155007891338</v>
      </c>
      <c r="L36" s="74">
        <f>L31/L3</f>
        <v>5.2552552552552561</v>
      </c>
      <c r="M36" s="74">
        <v>4.3711714111776203</v>
      </c>
      <c r="N36" s="74">
        <v>4.0495975656820082</v>
      </c>
      <c r="O36" s="74">
        <f>O31/O3</f>
        <v>3.8209452254687108</v>
      </c>
      <c r="P36" s="74">
        <v>3.5912634544627702</v>
      </c>
      <c r="Q36" s="74">
        <v>3.4657959687358111</v>
      </c>
      <c r="R36" s="123">
        <v>3.3148477930585023</v>
      </c>
      <c r="S36" s="123">
        <v>3.1822267583517974</v>
      </c>
      <c r="T36" s="123">
        <v>2.8950760527287849</v>
      </c>
      <c r="U36" s="123">
        <v>2.9158850913934145</v>
      </c>
      <c r="V36" s="123">
        <v>2.7558342007347587</v>
      </c>
      <c r="W36" s="123">
        <v>2.5738103385660236</v>
      </c>
      <c r="X36" s="123">
        <v>2.480555793592691</v>
      </c>
      <c r="Y36" s="123">
        <v>2.3679187828730472</v>
      </c>
      <c r="Z36" s="123">
        <v>2.3294172045011874</v>
      </c>
      <c r="AA36" s="123">
        <v>2.2777226150235528</v>
      </c>
      <c r="AB36" s="123">
        <v>2.2456684602497017</v>
      </c>
      <c r="AC36" s="16">
        <f t="shared" si="8"/>
        <v>-2.2192069921070368E-2</v>
      </c>
      <c r="AD36" s="16">
        <f t="shared" si="8"/>
        <v>-1.4072896568891324E-2</v>
      </c>
      <c r="AE36" s="16">
        <f t="shared" si="6"/>
        <v>-0.31287263934312581</v>
      </c>
      <c r="AF36" s="16">
        <f t="shared" si="7"/>
        <v>-0.32254251161930536</v>
      </c>
      <c r="AG36" s="16">
        <f>AA36/$Q36-1</f>
        <v>-0.34279956593798622</v>
      </c>
      <c r="AH36" s="116" t="s">
        <v>6</v>
      </c>
      <c r="AI36" s="1"/>
      <c r="AJ36" s="10"/>
      <c r="AK36" s="10"/>
      <c r="AL36" s="10"/>
      <c r="AM36" s="10"/>
      <c r="AN36" s="10"/>
      <c r="AO36" s="10"/>
      <c r="AP36" s="10"/>
      <c r="AQ36" s="10"/>
      <c r="AR36" s="10"/>
      <c r="AS36" s="10"/>
      <c r="AT36" s="10"/>
      <c r="AU36" s="10"/>
      <c r="AV36" s="10"/>
      <c r="AW36" s="10"/>
      <c r="AX36" s="10"/>
      <c r="AY36" s="10"/>
    </row>
    <row r="37" spans="1:51" ht="37" customHeight="1">
      <c r="A37" s="30" t="s">
        <v>34</v>
      </c>
      <c r="B37" s="49"/>
      <c r="C37" s="12"/>
      <c r="D37" s="45" t="s">
        <v>29</v>
      </c>
      <c r="E37" s="43" t="s">
        <v>9</v>
      </c>
      <c r="F37" s="43" t="s">
        <v>9</v>
      </c>
      <c r="G37" s="43" t="s">
        <v>9</v>
      </c>
      <c r="H37" s="43" t="s">
        <v>9</v>
      </c>
      <c r="I37" s="43" t="s">
        <v>9</v>
      </c>
      <c r="J37" s="43" t="s">
        <v>9</v>
      </c>
      <c r="K37" s="43" t="s">
        <v>9</v>
      </c>
      <c r="L37" s="43" t="s">
        <v>9</v>
      </c>
      <c r="M37" s="43" t="s">
        <v>9</v>
      </c>
      <c r="N37" s="43" t="s">
        <v>9</v>
      </c>
      <c r="O37" s="43" t="s">
        <v>9</v>
      </c>
      <c r="P37" s="43" t="s">
        <v>9</v>
      </c>
      <c r="Q37" s="43" t="s">
        <v>9</v>
      </c>
      <c r="R37" s="123">
        <v>21.747575560000001</v>
      </c>
      <c r="S37" s="123">
        <v>19.881915639999999</v>
      </c>
      <c r="T37" s="123">
        <v>11.32487865</v>
      </c>
      <c r="U37" s="123">
        <v>8.7892004499999992</v>
      </c>
      <c r="V37" s="123">
        <v>7.2901989699999996</v>
      </c>
      <c r="W37" s="123">
        <v>4.9198828282220157</v>
      </c>
      <c r="X37" s="123">
        <v>4.2781765629999997</v>
      </c>
      <c r="Y37" s="123">
        <v>3.5595393309303494</v>
      </c>
      <c r="Z37" s="123">
        <v>3.434557189331783</v>
      </c>
      <c r="AA37" s="123">
        <v>2.7548987468145718</v>
      </c>
      <c r="AB37" s="123">
        <v>2.58928146</v>
      </c>
      <c r="AC37" s="16">
        <f t="shared" si="8"/>
        <v>-0.19788822985051047</v>
      </c>
      <c r="AD37" s="16">
        <f t="shared" si="8"/>
        <v>-6.0117377092741231E-2</v>
      </c>
      <c r="AE37" s="16">
        <f t="shared" si="6"/>
        <v>-0.87332386825308395</v>
      </c>
      <c r="AF37" s="16">
        <f t="shared" si="7"/>
        <v>-0.88093930503396312</v>
      </c>
      <c r="AG37" s="16" t="e">
        <f>AA37/$Q37-1</f>
        <v>#VALUE!</v>
      </c>
      <c r="AH37" s="116" t="s">
        <v>6</v>
      </c>
      <c r="AI37" s="1"/>
      <c r="AJ37" s="10"/>
      <c r="AK37" s="10"/>
      <c r="AL37" s="10"/>
      <c r="AM37" s="10"/>
      <c r="AN37" s="10"/>
      <c r="AO37" s="10"/>
      <c r="AP37" s="10"/>
      <c r="AQ37" s="10"/>
      <c r="AR37" s="10"/>
      <c r="AS37" s="10"/>
      <c r="AT37" s="10"/>
      <c r="AU37" s="10"/>
      <c r="AV37" s="10"/>
      <c r="AW37" s="10"/>
      <c r="AX37" s="10"/>
      <c r="AY37" s="10"/>
    </row>
    <row r="38" spans="1:51" ht="37" customHeight="1">
      <c r="A38" s="30" t="s">
        <v>67</v>
      </c>
      <c r="B38" s="49"/>
      <c r="C38" s="12"/>
      <c r="D38" s="45" t="s">
        <v>29</v>
      </c>
      <c r="E38" s="43" t="s">
        <v>9</v>
      </c>
      <c r="F38" s="43" t="s">
        <v>9</v>
      </c>
      <c r="G38" s="43" t="s">
        <v>9</v>
      </c>
      <c r="H38" s="43" t="s">
        <v>9</v>
      </c>
      <c r="I38" s="43" t="s">
        <v>9</v>
      </c>
      <c r="J38" s="43" t="s">
        <v>9</v>
      </c>
      <c r="K38" s="43" t="s">
        <v>9</v>
      </c>
      <c r="L38" s="43" t="s">
        <v>9</v>
      </c>
      <c r="M38" s="43" t="s">
        <v>9</v>
      </c>
      <c r="N38" s="43" t="s">
        <v>9</v>
      </c>
      <c r="O38" s="43" t="s">
        <v>9</v>
      </c>
      <c r="P38" s="43" t="s">
        <v>9</v>
      </c>
      <c r="Q38" s="43" t="s">
        <v>9</v>
      </c>
      <c r="R38" s="46">
        <v>4.9000146600000001</v>
      </c>
      <c r="S38" s="46">
        <v>4.8159722499999997</v>
      </c>
      <c r="T38" s="46">
        <v>4.7090554151980699</v>
      </c>
      <c r="U38" s="46">
        <v>5.120872398458542</v>
      </c>
      <c r="V38" s="46">
        <v>5.5199323104417903</v>
      </c>
      <c r="W38" s="46">
        <v>5.475745814213659</v>
      </c>
      <c r="X38" s="46">
        <v>5.1203522283553982</v>
      </c>
      <c r="Y38" s="46">
        <v>6.2596200700020388</v>
      </c>
      <c r="Z38" s="46">
        <v>5.8604674206296616</v>
      </c>
      <c r="AA38" s="46">
        <v>4.7871189629534729</v>
      </c>
      <c r="AB38" s="46">
        <v>4.373052640253662</v>
      </c>
      <c r="AC38" s="16">
        <f t="shared" si="8"/>
        <v>-0.18315065687386178</v>
      </c>
      <c r="AD38" s="16">
        <f>AB38/AA38-1</f>
        <v>-8.6495933337814468E-2</v>
      </c>
      <c r="AE38" s="16">
        <f t="shared" si="6"/>
        <v>-2.3039869241233468E-2</v>
      </c>
      <c r="AF38" s="16">
        <f t="shared" si="7"/>
        <v>-0.10754294758504623</v>
      </c>
      <c r="AG38" s="16"/>
      <c r="AH38" s="116" t="s">
        <v>102</v>
      </c>
      <c r="AI38" s="10"/>
      <c r="AJ38" s="10"/>
      <c r="AK38" s="10"/>
      <c r="AL38" s="10"/>
      <c r="AM38" s="10"/>
      <c r="AN38" s="10"/>
      <c r="AO38" s="10"/>
      <c r="AP38" s="10"/>
      <c r="AQ38" s="10"/>
      <c r="AR38" s="10"/>
      <c r="AS38" s="10"/>
      <c r="AT38" s="10"/>
      <c r="AU38" s="10"/>
      <c r="AV38" s="10"/>
      <c r="AW38" s="10"/>
      <c r="AX38" s="10"/>
      <c r="AY38" s="10"/>
    </row>
    <row r="39" spans="1:51" ht="37" customHeight="1">
      <c r="A39" s="50" t="s">
        <v>67</v>
      </c>
      <c r="B39" s="49"/>
      <c r="C39" s="51"/>
      <c r="D39" s="27" t="s">
        <v>35</v>
      </c>
      <c r="E39" s="15" t="s">
        <v>9</v>
      </c>
      <c r="F39" s="15" t="s">
        <v>9</v>
      </c>
      <c r="G39" s="15" t="s">
        <v>9</v>
      </c>
      <c r="H39" s="15" t="s">
        <v>9</v>
      </c>
      <c r="I39" s="15" t="s">
        <v>9</v>
      </c>
      <c r="J39" s="15" t="s">
        <v>9</v>
      </c>
      <c r="K39" s="15" t="s">
        <v>9</v>
      </c>
      <c r="L39" s="15" t="s">
        <v>9</v>
      </c>
      <c r="M39" s="15" t="s">
        <v>9</v>
      </c>
      <c r="N39" s="15" t="s">
        <v>9</v>
      </c>
      <c r="O39" s="15" t="s">
        <v>9</v>
      </c>
      <c r="P39" s="15" t="s">
        <v>9</v>
      </c>
      <c r="Q39" s="15" t="s">
        <v>9</v>
      </c>
      <c r="R39" s="141">
        <v>3.3865667651830064E-2</v>
      </c>
      <c r="S39" s="141">
        <v>3.3496300200265443E-2</v>
      </c>
      <c r="T39" s="141">
        <v>3.4073128697716913E-2</v>
      </c>
      <c r="U39" s="141">
        <v>3.3715314000772829E-2</v>
      </c>
      <c r="V39" s="141">
        <v>3.7409382227240946E-2</v>
      </c>
      <c r="W39" s="141">
        <v>3.8969367876606695E-2</v>
      </c>
      <c r="X39" s="141">
        <v>3.700470938708289E-2</v>
      </c>
      <c r="Y39" s="141">
        <v>4.7552099044934612E-2</v>
      </c>
      <c r="Z39" s="141">
        <v>4.6386585154385568E-2</v>
      </c>
      <c r="AA39" s="141">
        <v>3.9752119186686218E-2</v>
      </c>
      <c r="AB39" s="141">
        <v>3.7894555143441283E-2</v>
      </c>
      <c r="AC39" s="16">
        <f>AA39/Z39-1</f>
        <v>-0.14302553088610148</v>
      </c>
      <c r="AD39" s="16">
        <f>AB39/AA39-1</f>
        <v>-4.6728679659097772E-2</v>
      </c>
      <c r="AE39" s="16">
        <f t="shared" si="6"/>
        <v>0.17381767267588644</v>
      </c>
      <c r="AF39" s="16">
        <f t="shared" si="7"/>
        <v>0.11896672267122721</v>
      </c>
      <c r="AG39" s="16"/>
      <c r="AH39" s="116" t="s">
        <v>102</v>
      </c>
      <c r="AI39" s="10"/>
      <c r="AJ39" s="10"/>
      <c r="AK39" s="10"/>
      <c r="AL39" s="10"/>
      <c r="AM39" s="10"/>
      <c r="AN39" s="10"/>
      <c r="AO39" s="10"/>
      <c r="AP39" s="10"/>
      <c r="AQ39" s="10"/>
      <c r="AR39" s="10"/>
      <c r="AS39" s="10"/>
      <c r="AT39" s="10"/>
      <c r="AU39" s="10"/>
      <c r="AV39" s="10"/>
      <c r="AW39" s="10"/>
      <c r="AX39" s="10"/>
      <c r="AY39" s="10"/>
    </row>
    <row r="40" spans="1:51" ht="94.5" customHeight="1">
      <c r="A40" s="151" t="str">
        <f>A1</f>
        <v>2020 Consolidated Nestlé Environmental Performance Indicators page 1/2</v>
      </c>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28"/>
      <c r="AA40" s="128"/>
      <c r="AB40" s="128"/>
      <c r="AC40" s="146" t="s">
        <v>0</v>
      </c>
      <c r="AD40" s="146"/>
      <c r="AE40" s="146"/>
      <c r="AF40" s="146"/>
      <c r="AG40" s="146"/>
      <c r="AH40" s="146"/>
      <c r="AI40" s="10"/>
      <c r="AJ40" s="10"/>
      <c r="AK40" s="10"/>
      <c r="AL40" s="10"/>
      <c r="AM40" s="10"/>
      <c r="AN40" s="10"/>
      <c r="AO40" s="10"/>
      <c r="AP40" s="10"/>
      <c r="AQ40" s="10"/>
      <c r="AR40" s="10"/>
      <c r="AS40" s="10"/>
      <c r="AT40" s="10"/>
      <c r="AU40" s="10"/>
      <c r="AV40" s="10"/>
      <c r="AW40" s="10"/>
      <c r="AX40" s="10"/>
      <c r="AY40" s="10"/>
    </row>
    <row r="41" spans="1:51" ht="64.5" customHeight="1">
      <c r="A41" s="3" t="s">
        <v>1</v>
      </c>
      <c r="B41" s="3"/>
      <c r="C41" s="3"/>
      <c r="D41" s="3" t="s">
        <v>2</v>
      </c>
      <c r="E41" s="4">
        <v>1997</v>
      </c>
      <c r="F41" s="4">
        <v>1998</v>
      </c>
      <c r="G41" s="4">
        <v>1999</v>
      </c>
      <c r="H41" s="5">
        <v>2000</v>
      </c>
      <c r="I41" s="4">
        <v>2001</v>
      </c>
      <c r="J41" s="4">
        <v>2002</v>
      </c>
      <c r="K41" s="4">
        <v>2003</v>
      </c>
      <c r="L41" s="6">
        <v>2004</v>
      </c>
      <c r="M41" s="6">
        <v>2005</v>
      </c>
      <c r="N41" s="6">
        <v>2006</v>
      </c>
      <c r="O41" s="6">
        <v>2007</v>
      </c>
      <c r="P41" s="6">
        <v>2008</v>
      </c>
      <c r="Q41" s="6">
        <v>2009</v>
      </c>
      <c r="R41" s="6">
        <v>2010</v>
      </c>
      <c r="S41" s="6">
        <v>2011</v>
      </c>
      <c r="T41" s="6">
        <v>2012</v>
      </c>
      <c r="U41" s="6">
        <v>2013</v>
      </c>
      <c r="V41" s="6">
        <v>2014</v>
      </c>
      <c r="W41" s="6">
        <v>2015</v>
      </c>
      <c r="X41" s="6">
        <v>2016</v>
      </c>
      <c r="Y41" s="6">
        <v>2017</v>
      </c>
      <c r="Z41" s="6">
        <f>Z2</f>
        <v>2018</v>
      </c>
      <c r="AA41" s="6">
        <v>2019</v>
      </c>
      <c r="AB41" s="6">
        <v>2020</v>
      </c>
      <c r="AC41" s="7" t="str">
        <f>AC2</f>
        <v>% Change 2018-2019</v>
      </c>
      <c r="AD41" s="7" t="str">
        <f>AD2</f>
        <v>% Change 2019-2020</v>
      </c>
      <c r="AE41" s="7" t="str">
        <f>AE2</f>
        <v>% Change 2010-2019</v>
      </c>
      <c r="AF41" s="7" t="str">
        <f>AF2</f>
        <v>% Change 2010-2020</v>
      </c>
      <c r="AG41" s="7" t="str">
        <f>AG2</f>
        <v>% Change 2009-2019</v>
      </c>
      <c r="AH41" s="8" t="s">
        <v>3</v>
      </c>
      <c r="AI41" s="10"/>
      <c r="AJ41" s="10"/>
      <c r="AK41" s="10"/>
      <c r="AL41" s="10"/>
      <c r="AM41" s="10"/>
      <c r="AN41" s="10"/>
      <c r="AO41" s="10"/>
      <c r="AP41" s="10"/>
      <c r="AQ41" s="10"/>
      <c r="AR41" s="10"/>
      <c r="AS41" s="10"/>
      <c r="AT41" s="10"/>
      <c r="AU41" s="10"/>
      <c r="AV41" s="10"/>
      <c r="AW41" s="10"/>
      <c r="AX41" s="10"/>
      <c r="AY41" s="10"/>
    </row>
    <row r="42" spans="1:51" s="29" customFormat="1" ht="60" customHeight="1" thickBot="1">
      <c r="A42" s="145" t="s">
        <v>36</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28"/>
      <c r="AJ42" s="28"/>
      <c r="AK42" s="28"/>
      <c r="AL42" s="28"/>
      <c r="AM42" s="28"/>
      <c r="AN42" s="28"/>
      <c r="AO42" s="28"/>
      <c r="AP42" s="28"/>
      <c r="AQ42" s="28"/>
      <c r="AR42" s="28"/>
      <c r="AS42" s="28"/>
      <c r="AT42" s="28"/>
      <c r="AU42" s="28"/>
      <c r="AV42" s="28"/>
      <c r="AW42" s="28"/>
      <c r="AX42" s="28"/>
      <c r="AY42" s="28"/>
    </row>
    <row r="43" spans="1:51" ht="37" customHeight="1" thickTop="1">
      <c r="A43" s="148" t="s">
        <v>97</v>
      </c>
      <c r="B43" s="149"/>
      <c r="C43" s="149"/>
      <c r="D43" s="12" t="s">
        <v>37</v>
      </c>
      <c r="E43" s="43">
        <v>4.71</v>
      </c>
      <c r="F43" s="15">
        <v>4.9000000000000004</v>
      </c>
      <c r="G43" s="15">
        <v>4.7474945182602566</v>
      </c>
      <c r="H43" s="14">
        <v>4.72</v>
      </c>
      <c r="I43" s="15">
        <v>4.6085000000000003</v>
      </c>
      <c r="J43" s="15">
        <v>4.8499999999999996</v>
      </c>
      <c r="K43" s="15">
        <v>4.7395230000000002</v>
      </c>
      <c r="L43" s="15">
        <v>4.41</v>
      </c>
      <c r="M43" s="15">
        <v>4.305111489153</v>
      </c>
      <c r="N43" s="15">
        <v>4.0465923510000001</v>
      </c>
      <c r="O43" s="15">
        <v>4.13</v>
      </c>
      <c r="P43" s="15">
        <v>4.1044821910740028</v>
      </c>
      <c r="Q43" s="15">
        <v>3.9761580830049978</v>
      </c>
      <c r="R43" s="15">
        <v>3.8332728239996312</v>
      </c>
      <c r="S43" s="15">
        <v>3.8608721179820211</v>
      </c>
      <c r="T43" s="15">
        <v>3.7807850152466118</v>
      </c>
      <c r="U43" s="15">
        <v>4.0673844039609524</v>
      </c>
      <c r="V43" s="15">
        <v>3.9122488532123367</v>
      </c>
      <c r="W43" s="15">
        <v>3.7456809595051919</v>
      </c>
      <c r="X43" s="15">
        <v>3.6132783274032323</v>
      </c>
      <c r="Y43" s="15">
        <v>3.5343190301933323</v>
      </c>
      <c r="Z43" s="15">
        <v>3.3376264824770101</v>
      </c>
      <c r="AA43" s="15">
        <v>3.2944729492715177</v>
      </c>
      <c r="AB43" s="15">
        <v>3.2665631413195082</v>
      </c>
      <c r="AC43" s="16">
        <f>AA43/Z43-1</f>
        <v>-1.2929407599098997E-2</v>
      </c>
      <c r="AD43" s="16">
        <f>AB43/AA43-1</f>
        <v>-8.4717065162671634E-3</v>
      </c>
      <c r="AE43" s="16">
        <f t="shared" ref="AE43:AE60" si="9">AA43/$R43-1</f>
        <v>-0.14055870778483504</v>
      </c>
      <c r="AF43" s="16">
        <f t="shared" ref="AF43:AF60" si="10">AB43/$R43-1</f>
        <v>-0.14783964218044332</v>
      </c>
      <c r="AG43" s="16">
        <f t="shared" ref="AG43:AG51" si="11">AA43/$Q43-1</f>
        <v>-0.17144316687184979</v>
      </c>
      <c r="AH43" s="116" t="s">
        <v>88</v>
      </c>
      <c r="AI43" s="10"/>
      <c r="AJ43" s="17"/>
      <c r="AK43" s="10"/>
      <c r="AL43" s="10"/>
      <c r="AM43" s="10"/>
      <c r="AN43" s="10"/>
      <c r="AO43" s="10"/>
      <c r="AP43" s="10"/>
      <c r="AQ43" s="10"/>
      <c r="AR43" s="10"/>
      <c r="AS43" s="10"/>
      <c r="AT43" s="10"/>
      <c r="AU43" s="10"/>
      <c r="AV43" s="10"/>
      <c r="AW43" s="10"/>
      <c r="AX43" s="10"/>
      <c r="AY43" s="10"/>
    </row>
    <row r="44" spans="1:51" ht="37" customHeight="1">
      <c r="A44" s="30" t="s">
        <v>97</v>
      </c>
      <c r="B44" s="32"/>
      <c r="C44" s="12"/>
      <c r="D44" s="27" t="s">
        <v>38</v>
      </c>
      <c r="E44" s="104">
        <v>241</v>
      </c>
      <c r="F44" s="76">
        <v>212</v>
      </c>
      <c r="G44" s="76">
        <v>197</v>
      </c>
      <c r="H44" s="98">
        <v>186.48755432635323</v>
      </c>
      <c r="I44" s="76">
        <f>(I43/I3)*1000</f>
        <v>176.66532610326126</v>
      </c>
      <c r="J44" s="76">
        <f>(J43/J3)*1000</f>
        <v>155.34913516976295</v>
      </c>
      <c r="K44" s="76">
        <f>(K43/K3)*1000</f>
        <v>142.03152614089615</v>
      </c>
      <c r="L44" s="76">
        <f>(L43/L3)*1000</f>
        <v>132.43243243243245</v>
      </c>
      <c r="M44" s="76">
        <v>118.4056390635638</v>
      </c>
      <c r="N44" s="76">
        <v>105.82473120750556</v>
      </c>
      <c r="O44" s="76">
        <f>(O43/O3)*1000</f>
        <v>100.56001947893839</v>
      </c>
      <c r="P44" s="76">
        <v>99.973789096423104</v>
      </c>
      <c r="Q44" s="76">
        <v>96.571084201485704</v>
      </c>
      <c r="R44" s="76">
        <v>87.820435148565124</v>
      </c>
      <c r="S44" s="76">
        <v>85.453411310118867</v>
      </c>
      <c r="T44" s="76">
        <v>79.199086518850208</v>
      </c>
      <c r="U44" s="76">
        <v>78.08522731586794</v>
      </c>
      <c r="V44" s="76">
        <v>73.067852221154013</v>
      </c>
      <c r="W44" s="76">
        <v>68.609997842145432</v>
      </c>
      <c r="X44" s="76">
        <v>64.775023132087199</v>
      </c>
      <c r="Y44" s="76">
        <v>63.576156573190403</v>
      </c>
      <c r="Z44" s="76">
        <v>61.538252246442482</v>
      </c>
      <c r="AA44" s="76">
        <v>62.312165672976406</v>
      </c>
      <c r="AB44" s="76">
        <v>63.566573936863165</v>
      </c>
      <c r="AC44" s="16">
        <f t="shared" ref="AC44:AD68" si="12">AA44/Z44-1</f>
        <v>1.2576135952555578E-2</v>
      </c>
      <c r="AD44" s="16">
        <f t="shared" si="12"/>
        <v>2.0131033006782095E-2</v>
      </c>
      <c r="AE44" s="16">
        <f t="shared" si="9"/>
        <v>-0.29045938376912595</v>
      </c>
      <c r="AF44" s="16">
        <f t="shared" si="10"/>
        <v>-0.27617559820412985</v>
      </c>
      <c r="AG44" s="16">
        <f t="shared" si="11"/>
        <v>-0.35475337997688383</v>
      </c>
      <c r="AH44" s="116" t="s">
        <v>90</v>
      </c>
      <c r="AI44" s="10"/>
      <c r="AJ44" s="17"/>
      <c r="AK44" s="10"/>
      <c r="AL44" s="10"/>
      <c r="AM44" s="10"/>
      <c r="AN44" s="10"/>
      <c r="AO44" s="10"/>
      <c r="AP44" s="10"/>
      <c r="AQ44" s="10"/>
      <c r="AR44" s="10"/>
      <c r="AS44" s="10"/>
      <c r="AT44" s="10"/>
      <c r="AU44" s="10"/>
      <c r="AV44" s="10"/>
      <c r="AW44" s="10"/>
      <c r="AX44" s="10"/>
      <c r="AY44" s="10"/>
    </row>
    <row r="45" spans="1:51" ht="37" customHeight="1">
      <c r="A45" s="30" t="s">
        <v>146</v>
      </c>
      <c r="B45" s="30"/>
      <c r="C45" s="12"/>
      <c r="D45" s="12" t="s">
        <v>37</v>
      </c>
      <c r="E45" s="43">
        <v>4.71</v>
      </c>
      <c r="F45" s="43" t="s">
        <v>9</v>
      </c>
      <c r="G45" s="43" t="s">
        <v>9</v>
      </c>
      <c r="H45" s="15" t="s">
        <v>9</v>
      </c>
      <c r="I45" s="43" t="s">
        <v>9</v>
      </c>
      <c r="J45" s="43" t="s">
        <v>9</v>
      </c>
      <c r="K45" s="43" t="s">
        <v>9</v>
      </c>
      <c r="L45" s="43" t="s">
        <v>9</v>
      </c>
      <c r="M45" s="43" t="s">
        <v>9</v>
      </c>
      <c r="N45" s="43" t="s">
        <v>9</v>
      </c>
      <c r="O45" s="44">
        <v>3.1</v>
      </c>
      <c r="P45" s="44">
        <v>3.0021780999999987</v>
      </c>
      <c r="Q45" s="44">
        <v>2.9989352</v>
      </c>
      <c r="R45" s="76">
        <v>3.2677535323109139</v>
      </c>
      <c r="S45" s="76">
        <v>3.4206553214793272</v>
      </c>
      <c r="T45" s="76">
        <v>3.4424075842257711</v>
      </c>
      <c r="U45" s="76">
        <v>3.8303607947689291</v>
      </c>
      <c r="V45" s="76">
        <v>3.7223584955432267</v>
      </c>
      <c r="W45" s="76">
        <v>3.6680966412829421</v>
      </c>
      <c r="X45" s="76">
        <v>3.2179799220381118</v>
      </c>
      <c r="Y45" s="76">
        <v>2.6549793065101297</v>
      </c>
      <c r="Z45" s="76">
        <v>2.4711341521426857</v>
      </c>
      <c r="AA45" s="76">
        <v>2.247576557476211</v>
      </c>
      <c r="AB45" s="76">
        <v>1.926921138454726</v>
      </c>
      <c r="AC45" s="16">
        <f t="shared" si="12"/>
        <v>-9.0467607544750694E-2</v>
      </c>
      <c r="AD45" s="16">
        <f t="shared" si="12"/>
        <v>-0.14266718433010661</v>
      </c>
      <c r="AE45" s="16">
        <f t="shared" si="9"/>
        <v>-0.31219520222299224</v>
      </c>
      <c r="AF45" s="16">
        <f t="shared" si="10"/>
        <v>-0.41032237609057631</v>
      </c>
      <c r="AG45" s="16">
        <f t="shared" si="11"/>
        <v>-0.2505418064797762</v>
      </c>
      <c r="AH45" s="116" t="s">
        <v>89</v>
      </c>
      <c r="AI45" s="10"/>
      <c r="AJ45" s="10"/>
      <c r="AK45" s="10"/>
      <c r="AL45" s="10"/>
      <c r="AM45" s="10"/>
      <c r="AN45" s="10"/>
      <c r="AO45" s="10"/>
      <c r="AP45" s="10"/>
      <c r="AQ45" s="10"/>
      <c r="AR45" s="10"/>
      <c r="AS45" s="10"/>
      <c r="AT45" s="10"/>
      <c r="AU45" s="10"/>
      <c r="AV45" s="10"/>
      <c r="AW45" s="10"/>
      <c r="AX45" s="10"/>
      <c r="AY45" s="10"/>
    </row>
    <row r="46" spans="1:51" ht="37" customHeight="1">
      <c r="A46" s="30" t="s">
        <v>147</v>
      </c>
      <c r="B46" s="30"/>
      <c r="C46" s="30"/>
      <c r="D46" s="27" t="s">
        <v>38</v>
      </c>
      <c r="E46" s="43" t="s">
        <v>9</v>
      </c>
      <c r="F46" s="15" t="s">
        <v>9</v>
      </c>
      <c r="G46" s="43" t="s">
        <v>9</v>
      </c>
      <c r="H46" s="15" t="s">
        <v>9</v>
      </c>
      <c r="I46" s="43" t="s">
        <v>9</v>
      </c>
      <c r="J46" s="43" t="s">
        <v>9</v>
      </c>
      <c r="K46" s="43" t="s">
        <v>9</v>
      </c>
      <c r="L46" s="43" t="s">
        <v>9</v>
      </c>
      <c r="M46" s="43" t="s">
        <v>9</v>
      </c>
      <c r="N46" s="43" t="s">
        <v>9</v>
      </c>
      <c r="O46" s="76">
        <f>(O45/O3)*1000</f>
        <v>75.480886291697104</v>
      </c>
      <c r="P46" s="76">
        <v>73.124722249254987</v>
      </c>
      <c r="Q46" s="76">
        <v>72.836747852621897</v>
      </c>
      <c r="R46" s="76">
        <v>71.874860894370642</v>
      </c>
      <c r="S46" s="76">
        <v>72.82857039763654</v>
      </c>
      <c r="T46" s="76">
        <v>69.760381147943789</v>
      </c>
      <c r="U46" s="76">
        <v>71.37198300762212</v>
      </c>
      <c r="V46" s="76">
        <v>66.928842817951221</v>
      </c>
      <c r="W46" s="76">
        <v>63.437045419904543</v>
      </c>
      <c r="X46" s="76">
        <v>55.138431183724684</v>
      </c>
      <c r="Y46" s="76">
        <v>47.731373557949169</v>
      </c>
      <c r="Z46" s="76">
        <v>45.492369368506552</v>
      </c>
      <c r="AA46" s="76">
        <v>42.481559750348659</v>
      </c>
      <c r="AB46" s="76">
        <v>37.468164658194453</v>
      </c>
      <c r="AC46" s="16">
        <f t="shared" si="12"/>
        <v>-6.6182739214331043E-2</v>
      </c>
      <c r="AD46" s="16">
        <f t="shared" si="12"/>
        <v>-0.11801344210561993</v>
      </c>
      <c r="AE46" s="16">
        <f t="shared" si="9"/>
        <v>-0.40895106826320293</v>
      </c>
      <c r="AF46" s="16">
        <f t="shared" si="10"/>
        <v>-0.47870278715031189</v>
      </c>
      <c r="AG46" s="16">
        <f t="shared" si="11"/>
        <v>-0.41675649994277641</v>
      </c>
      <c r="AH46" s="116" t="s">
        <v>90</v>
      </c>
      <c r="AI46" s="10"/>
      <c r="AJ46" s="10"/>
      <c r="AK46" s="10"/>
      <c r="AL46" s="10"/>
      <c r="AM46" s="75"/>
      <c r="AN46" s="10"/>
      <c r="AO46" s="10"/>
      <c r="AP46" s="10"/>
      <c r="AQ46" s="10"/>
      <c r="AR46" s="10"/>
      <c r="AS46" s="10"/>
      <c r="AT46" s="10"/>
      <c r="AU46" s="10"/>
      <c r="AV46" s="10"/>
      <c r="AW46" s="10"/>
      <c r="AX46" s="10"/>
      <c r="AY46" s="10"/>
    </row>
    <row r="47" spans="1:51" ht="37" customHeight="1">
      <c r="A47" s="30" t="s">
        <v>148</v>
      </c>
      <c r="B47" s="30"/>
      <c r="C47" s="12"/>
      <c r="D47" s="12" t="s">
        <v>37</v>
      </c>
      <c r="E47" s="43" t="s">
        <v>9</v>
      </c>
      <c r="F47" s="43" t="s">
        <v>9</v>
      </c>
      <c r="G47" s="43" t="s">
        <v>9</v>
      </c>
      <c r="H47" s="43" t="s">
        <v>9</v>
      </c>
      <c r="I47" s="43" t="s">
        <v>9</v>
      </c>
      <c r="J47" s="43" t="s">
        <v>9</v>
      </c>
      <c r="K47" s="43" t="s">
        <v>9</v>
      </c>
      <c r="L47" s="43" t="s">
        <v>9</v>
      </c>
      <c r="M47" s="43" t="s">
        <v>9</v>
      </c>
      <c r="N47" s="43" t="s">
        <v>9</v>
      </c>
      <c r="O47" s="15">
        <f t="shared" ref="O47:Z47" si="13">O45+O43</f>
        <v>7.23</v>
      </c>
      <c r="P47" s="15">
        <f t="shared" si="13"/>
        <v>7.106660291074002</v>
      </c>
      <c r="Q47" s="15">
        <f t="shared" si="13"/>
        <v>6.9750932830049983</v>
      </c>
      <c r="R47" s="15">
        <v>7.1010263563105447</v>
      </c>
      <c r="S47" s="15">
        <v>7.2815274394613478</v>
      </c>
      <c r="T47" s="15">
        <v>7.2231925994723829</v>
      </c>
      <c r="U47" s="15">
        <v>7.897745198729881</v>
      </c>
      <c r="V47" s="15">
        <v>7.6346073487555639</v>
      </c>
      <c r="W47" s="15">
        <v>7.4137776007881335</v>
      </c>
      <c r="X47" s="15">
        <v>6.8312582494413441</v>
      </c>
      <c r="Y47" s="15">
        <v>6.1892983367034624</v>
      </c>
      <c r="Z47" s="15">
        <v>5.8087606346196958</v>
      </c>
      <c r="AA47" s="15">
        <v>5.5420495067477287</v>
      </c>
      <c r="AB47" s="15">
        <v>5.1934842797742338</v>
      </c>
      <c r="AC47" s="16">
        <f t="shared" si="12"/>
        <v>-4.5915324222931875E-2</v>
      </c>
      <c r="AD47" s="16">
        <f t="shared" si="12"/>
        <v>-6.2894643317259913E-2</v>
      </c>
      <c r="AE47" s="16">
        <f t="shared" si="9"/>
        <v>-0.21954246771347119</v>
      </c>
      <c r="AF47" s="16">
        <f t="shared" si="10"/>
        <v>-0.2686290658309014</v>
      </c>
      <c r="AG47" s="16">
        <f t="shared" si="11"/>
        <v>-0.20545155714962537</v>
      </c>
      <c r="AH47" s="116" t="s">
        <v>81</v>
      </c>
      <c r="AI47" s="164"/>
      <c r="AJ47" s="10"/>
      <c r="AK47" s="10"/>
      <c r="AL47" s="10"/>
      <c r="AM47" s="75"/>
      <c r="AN47" s="10"/>
      <c r="AO47" s="10"/>
      <c r="AP47" s="10"/>
      <c r="AQ47" s="10"/>
      <c r="AR47" s="10"/>
      <c r="AS47" s="10"/>
      <c r="AT47" s="10"/>
      <c r="AU47" s="10"/>
      <c r="AV47" s="10"/>
      <c r="AW47" s="10"/>
      <c r="AX47" s="10"/>
      <c r="AY47" s="10"/>
    </row>
    <row r="48" spans="1:51" ht="37" customHeight="1">
      <c r="A48" s="30" t="s">
        <v>148</v>
      </c>
      <c r="B48" s="30"/>
      <c r="C48" s="30"/>
      <c r="D48" s="27" t="s">
        <v>38</v>
      </c>
      <c r="E48" s="43" t="s">
        <v>9</v>
      </c>
      <c r="F48" s="43" t="s">
        <v>9</v>
      </c>
      <c r="G48" s="43" t="s">
        <v>9</v>
      </c>
      <c r="H48" s="43" t="s">
        <v>9</v>
      </c>
      <c r="I48" s="43" t="s">
        <v>9</v>
      </c>
      <c r="J48" s="43" t="s">
        <v>9</v>
      </c>
      <c r="K48" s="43" t="s">
        <v>9</v>
      </c>
      <c r="L48" s="43" t="s">
        <v>9</v>
      </c>
      <c r="M48" s="43" t="s">
        <v>9</v>
      </c>
      <c r="N48" s="43" t="s">
        <v>9</v>
      </c>
      <c r="O48" s="76">
        <f t="shared" ref="O48:AA48" si="14">O46+O44</f>
        <v>176.0409057706355</v>
      </c>
      <c r="P48" s="76">
        <f t="shared" si="14"/>
        <v>173.09851134567811</v>
      </c>
      <c r="Q48" s="76">
        <f t="shared" si="14"/>
        <v>169.40783205410759</v>
      </c>
      <c r="R48" s="76">
        <v>159.69529604293575</v>
      </c>
      <c r="S48" s="76">
        <v>158.28198170775539</v>
      </c>
      <c r="T48" s="76">
        <v>148.95946766679401</v>
      </c>
      <c r="U48" s="76">
        <v>149.45721032349007</v>
      </c>
      <c r="V48" s="76">
        <v>139.99669503910525</v>
      </c>
      <c r="W48" s="76">
        <v>132.04704326204998</v>
      </c>
      <c r="X48" s="76">
        <v>119.91345431581189</v>
      </c>
      <c r="Y48" s="76">
        <v>111.30753013113957</v>
      </c>
      <c r="Z48" s="76">
        <v>107.03062161494904</v>
      </c>
      <c r="AA48" s="76">
        <v>104.79372542332507</v>
      </c>
      <c r="AB48" s="76">
        <v>101.03473859505762</v>
      </c>
      <c r="AC48" s="16">
        <f t="shared" si="12"/>
        <v>-2.0899590770119714E-2</v>
      </c>
      <c r="AD48" s="16">
        <f>AB48/AA48-1</f>
        <v>-3.5870342552310586E-2</v>
      </c>
      <c r="AE48" s="16">
        <f t="shared" si="9"/>
        <v>-0.34378952905945215</v>
      </c>
      <c r="AF48" s="16">
        <f t="shared" si="10"/>
        <v>-0.36732802343850268</v>
      </c>
      <c r="AG48" s="16">
        <f t="shared" si="11"/>
        <v>-0.38141156667505938</v>
      </c>
      <c r="AH48" s="116" t="s">
        <v>90</v>
      </c>
      <c r="AI48" s="10"/>
      <c r="AJ48" s="10"/>
      <c r="AK48" s="10"/>
      <c r="AL48" s="10"/>
      <c r="AM48" s="75"/>
      <c r="AN48" s="10"/>
      <c r="AO48" s="10"/>
      <c r="AP48" s="10"/>
      <c r="AQ48" s="10"/>
      <c r="AR48" s="10"/>
      <c r="AS48" s="10"/>
      <c r="AT48" s="10"/>
      <c r="AU48" s="10"/>
      <c r="AV48" s="10"/>
      <c r="AW48" s="10"/>
      <c r="AX48" s="10"/>
      <c r="AY48" s="10"/>
    </row>
    <row r="49" spans="1:51" ht="37" customHeight="1">
      <c r="A49" s="30" t="s">
        <v>40</v>
      </c>
      <c r="B49" s="30"/>
      <c r="C49" s="30"/>
      <c r="D49" s="12" t="s">
        <v>39</v>
      </c>
      <c r="E49" s="43" t="s">
        <v>9</v>
      </c>
      <c r="F49" s="13">
        <v>64.599999999999994</v>
      </c>
      <c r="G49" s="13">
        <v>59.147174691929393</v>
      </c>
      <c r="H49" s="14">
        <v>29.69</v>
      </c>
      <c r="I49" s="15">
        <v>27.808</v>
      </c>
      <c r="J49" s="15">
        <v>10.27</v>
      </c>
      <c r="K49" s="15">
        <v>9.936340999999997</v>
      </c>
      <c r="L49" s="15">
        <v>9.58</v>
      </c>
      <c r="M49" s="15">
        <v>10.193973215</v>
      </c>
      <c r="N49" s="15">
        <v>8.9282998750000058</v>
      </c>
      <c r="O49" s="14">
        <v>6.5243565635599996</v>
      </c>
      <c r="P49" s="14">
        <v>5.4045030677200003</v>
      </c>
      <c r="Q49" s="14">
        <v>6.46965106672</v>
      </c>
      <c r="R49" s="15">
        <v>3.4430931524875201</v>
      </c>
      <c r="S49" s="15">
        <v>1.4063846922000001</v>
      </c>
      <c r="T49" s="15">
        <v>1.3256021200000001</v>
      </c>
      <c r="U49" s="15">
        <v>1.0144443480000001</v>
      </c>
      <c r="V49" s="15">
        <v>0.96542891040000001</v>
      </c>
      <c r="W49" s="15">
        <v>1.9154836559999999</v>
      </c>
      <c r="X49" s="15">
        <v>0.66187665920000005</v>
      </c>
      <c r="Y49" s="15">
        <v>0.71502810047999998</v>
      </c>
      <c r="Z49" s="15">
        <v>0.60643517999999996</v>
      </c>
      <c r="AA49" s="15">
        <v>0.56362964256000003</v>
      </c>
      <c r="AB49" s="15">
        <v>0.61908175799999998</v>
      </c>
      <c r="AC49" s="16">
        <f t="shared" si="12"/>
        <v>-7.0585511612304419E-2</v>
      </c>
      <c r="AD49" s="16">
        <f t="shared" si="12"/>
        <v>9.8383958636627078E-2</v>
      </c>
      <c r="AE49" s="16">
        <f t="shared" si="9"/>
        <v>-0.83630136694013157</v>
      </c>
      <c r="AF49" s="16">
        <f t="shared" si="10"/>
        <v>-0.82019604739629715</v>
      </c>
      <c r="AG49" s="16">
        <f t="shared" si="11"/>
        <v>-0.91288098279993479</v>
      </c>
      <c r="AH49" s="116" t="s">
        <v>82</v>
      </c>
      <c r="AI49" s="10"/>
      <c r="AJ49" s="10"/>
      <c r="AK49" s="10"/>
      <c r="AL49" s="10"/>
      <c r="AM49" s="10"/>
      <c r="AN49" s="10"/>
      <c r="AO49" s="10"/>
      <c r="AP49" s="10"/>
      <c r="AQ49" s="10"/>
      <c r="AR49" s="10"/>
      <c r="AS49" s="10"/>
      <c r="AT49" s="10"/>
      <c r="AU49" s="10"/>
      <c r="AV49" s="10"/>
      <c r="AW49" s="10"/>
      <c r="AX49" s="10"/>
      <c r="AY49" s="10"/>
    </row>
    <row r="50" spans="1:51" ht="37" customHeight="1">
      <c r="A50" s="30" t="s">
        <v>40</v>
      </c>
      <c r="B50" s="30"/>
      <c r="C50" s="30"/>
      <c r="D50" s="27" t="s">
        <v>41</v>
      </c>
      <c r="E50" s="43" t="s">
        <v>9</v>
      </c>
      <c r="F50" s="73">
        <v>2.76</v>
      </c>
      <c r="G50" s="73">
        <v>2.41</v>
      </c>
      <c r="H50" s="101">
        <v>1.1730541288028449</v>
      </c>
      <c r="I50" s="73">
        <f>(I49/I3)</f>
        <v>1.0660104997894084</v>
      </c>
      <c r="J50" s="77">
        <f>(J49/J3)</f>
        <v>0.32895579756566301</v>
      </c>
      <c r="K50" s="77">
        <f>(K49/K3)</f>
        <v>0.29776702771277991</v>
      </c>
      <c r="L50" s="77">
        <f>(L49/L3)</f>
        <v>0.28768768768768771</v>
      </c>
      <c r="M50" s="77">
        <v>0.28036995468296239</v>
      </c>
      <c r="N50" s="77">
        <v>0.23348903285955952</v>
      </c>
      <c r="O50" s="100">
        <v>0.15874841307551285</v>
      </c>
      <c r="P50" s="99">
        <v>0.13098988577846471</v>
      </c>
      <c r="Q50" s="99">
        <v>0.15705366220632697</v>
      </c>
      <c r="R50" s="77">
        <v>7.8881403122515667E-2</v>
      </c>
      <c r="S50" s="77">
        <v>3.1127777841457423E-2</v>
      </c>
      <c r="T50" s="77">
        <v>2.7768433425353921E-2</v>
      </c>
      <c r="U50" s="77">
        <v>1.9475198222163887E-2</v>
      </c>
      <c r="V50" s="77">
        <v>1.8031014795292292E-2</v>
      </c>
      <c r="W50" s="77">
        <v>3.5086098075524763E-2</v>
      </c>
      <c r="X50" s="77">
        <v>1.1865423038440648E-2</v>
      </c>
      <c r="Y50" s="77">
        <v>1.2862092550785026E-2</v>
      </c>
      <c r="Z50" s="77">
        <v>1.1181287443003689E-2</v>
      </c>
      <c r="AA50" s="77">
        <v>1.0660577338528534E-2</v>
      </c>
      <c r="AB50" s="77">
        <v>1.2047189856851773E-2</v>
      </c>
      <c r="AC50" s="16">
        <f t="shared" si="12"/>
        <v>-4.6569780727797272E-2</v>
      </c>
      <c r="AD50" s="16">
        <f t="shared" si="12"/>
        <v>0.13006917677074248</v>
      </c>
      <c r="AE50" s="16">
        <f t="shared" si="9"/>
        <v>-0.86485309697178026</v>
      </c>
      <c r="AF50" s="16">
        <f t="shared" si="10"/>
        <v>-0.8472746505517843</v>
      </c>
      <c r="AG50" s="16">
        <f t="shared" si="11"/>
        <v>-0.93212143423613159</v>
      </c>
      <c r="AH50" s="116" t="s">
        <v>6</v>
      </c>
      <c r="AI50" s="10"/>
      <c r="AJ50" s="10"/>
      <c r="AK50" s="10"/>
      <c r="AL50" s="10"/>
      <c r="AM50" s="10"/>
      <c r="AN50" s="10"/>
      <c r="AO50" s="10"/>
      <c r="AP50" s="10"/>
      <c r="AQ50" s="10"/>
      <c r="AR50" s="10"/>
      <c r="AS50" s="10"/>
      <c r="AT50" s="10"/>
      <c r="AU50" s="10"/>
      <c r="AV50" s="10"/>
      <c r="AW50" s="10"/>
      <c r="AX50" s="10"/>
      <c r="AY50" s="10"/>
    </row>
    <row r="51" spans="1:51" ht="37" customHeight="1">
      <c r="A51" s="30" t="s">
        <v>98</v>
      </c>
      <c r="B51" s="30"/>
      <c r="C51" s="30"/>
      <c r="D51" s="12" t="s">
        <v>42</v>
      </c>
      <c r="E51" s="43">
        <v>34.200000000000003</v>
      </c>
      <c r="F51" s="13">
        <v>30.8</v>
      </c>
      <c r="G51" s="13">
        <v>29.315490219686797</v>
      </c>
      <c r="H51" s="14">
        <v>28.2</v>
      </c>
      <c r="I51" s="15">
        <v>27.365900809999999</v>
      </c>
      <c r="J51" s="15">
        <v>26.1</v>
      </c>
      <c r="K51" s="15">
        <v>23.366200000000013</v>
      </c>
      <c r="L51" s="15">
        <v>21.6</v>
      </c>
      <c r="M51" s="15">
        <v>18.429414699999999</v>
      </c>
      <c r="N51" s="15">
        <v>19.037569699999995</v>
      </c>
      <c r="O51" s="52">
        <v>21.36</v>
      </c>
      <c r="P51" s="53">
        <v>18.109646000000005</v>
      </c>
      <c r="Q51" s="53">
        <v>16.639981799999997</v>
      </c>
      <c r="R51" s="15">
        <v>17.306245992636835</v>
      </c>
      <c r="S51" s="15">
        <v>16.579885121919961</v>
      </c>
      <c r="T51" s="15">
        <v>15.73023187732098</v>
      </c>
      <c r="U51" s="15">
        <v>18.536065089335963</v>
      </c>
      <c r="V51" s="15">
        <v>16.965155140295039</v>
      </c>
      <c r="W51" s="15">
        <v>15.913813915934465</v>
      </c>
      <c r="X51" s="15">
        <v>15.886955794710763</v>
      </c>
      <c r="Y51" s="15">
        <v>15.01765612691023</v>
      </c>
      <c r="Z51" s="15">
        <v>13.558807614674695</v>
      </c>
      <c r="AA51" s="15">
        <v>12.586256430115967</v>
      </c>
      <c r="AB51" s="15">
        <v>12.083421313938402</v>
      </c>
      <c r="AC51" s="16">
        <f t="shared" si="12"/>
        <v>-7.1728371122113721E-2</v>
      </c>
      <c r="AD51" s="16">
        <f t="shared" si="12"/>
        <v>-3.9951125973756385E-2</v>
      </c>
      <c r="AE51" s="16">
        <f t="shared" si="9"/>
        <v>-0.27273329897940024</v>
      </c>
      <c r="AF51" s="16">
        <f t="shared" si="10"/>
        <v>-0.30178842256839244</v>
      </c>
      <c r="AG51" s="16">
        <f t="shared" si="11"/>
        <v>-0.24361356993094974</v>
      </c>
      <c r="AH51" s="116" t="s">
        <v>6</v>
      </c>
      <c r="AI51" s="10"/>
      <c r="AJ51" s="10"/>
      <c r="AK51" s="10"/>
      <c r="AL51" s="10"/>
      <c r="AM51" s="10"/>
      <c r="AN51" s="10"/>
      <c r="AO51" s="10"/>
      <c r="AP51" s="10"/>
      <c r="AQ51" s="10"/>
      <c r="AR51" s="10"/>
      <c r="AS51" s="10"/>
      <c r="AT51" s="10"/>
      <c r="AU51" s="10"/>
      <c r="AV51" s="10"/>
      <c r="AW51" s="10"/>
      <c r="AX51" s="10"/>
      <c r="AY51" s="10"/>
    </row>
    <row r="52" spans="1:51" ht="35.15" customHeight="1">
      <c r="A52" s="22"/>
      <c r="B52" s="39" t="s">
        <v>73</v>
      </c>
      <c r="C52" s="39"/>
      <c r="D52" s="12" t="s">
        <v>42</v>
      </c>
      <c r="E52" s="15" t="s">
        <v>9</v>
      </c>
      <c r="F52" s="15" t="s">
        <v>9</v>
      </c>
      <c r="G52" s="15" t="s">
        <v>9</v>
      </c>
      <c r="H52" s="15" t="s">
        <v>9</v>
      </c>
      <c r="I52" s="15" t="s">
        <v>9</v>
      </c>
      <c r="J52" s="15" t="s">
        <v>9</v>
      </c>
      <c r="K52" s="15" t="s">
        <v>9</v>
      </c>
      <c r="L52" s="15" t="s">
        <v>9</v>
      </c>
      <c r="M52" s="15" t="s">
        <v>9</v>
      </c>
      <c r="N52" s="15" t="s">
        <v>9</v>
      </c>
      <c r="O52" s="15" t="s">
        <v>9</v>
      </c>
      <c r="P52" s="15" t="s">
        <v>9</v>
      </c>
      <c r="Q52" s="15" t="s">
        <v>9</v>
      </c>
      <c r="R52" s="15">
        <v>6.2628365604163285</v>
      </c>
      <c r="S52" s="15">
        <v>6.2568948943340663</v>
      </c>
      <c r="T52" s="15">
        <v>6.1493237290263805</v>
      </c>
      <c r="U52" s="15">
        <v>6.727029990309207</v>
      </c>
      <c r="V52" s="15">
        <v>6.4976237115708688</v>
      </c>
      <c r="W52" s="15">
        <v>6.1177334033550697</v>
      </c>
      <c r="X52" s="15">
        <v>5.9444339682764165</v>
      </c>
      <c r="Y52" s="15">
        <v>5.766082066652511</v>
      </c>
      <c r="Z52" s="15">
        <v>5.2542635322507376</v>
      </c>
      <c r="AA52" s="15">
        <v>5.0743730995462801</v>
      </c>
      <c r="AB52" s="15">
        <v>4.9888509165390413</v>
      </c>
      <c r="AC52" s="16">
        <f t="shared" si="12"/>
        <v>-3.423704037688402E-2</v>
      </c>
      <c r="AD52" s="16">
        <f t="shared" si="12"/>
        <v>-1.6853743571769608E-2</v>
      </c>
      <c r="AE52" s="16">
        <f t="shared" si="9"/>
        <v>-0.18976440617684653</v>
      </c>
      <c r="AF52" s="16">
        <f t="shared" si="10"/>
        <v>-0.20341990910786245</v>
      </c>
      <c r="AG52" s="16"/>
      <c r="AH52" s="116" t="s">
        <v>83</v>
      </c>
      <c r="AI52" s="75"/>
      <c r="AJ52" s="10"/>
      <c r="AK52" s="10"/>
      <c r="AL52" s="10"/>
      <c r="AM52" s="10"/>
      <c r="AN52" s="10"/>
      <c r="AO52" s="10"/>
      <c r="AP52" s="10"/>
      <c r="AQ52" s="10"/>
      <c r="AR52" s="10"/>
      <c r="AS52" s="10"/>
      <c r="AT52" s="10"/>
      <c r="AU52" s="10"/>
      <c r="AV52" s="10"/>
      <c r="AW52" s="10"/>
      <c r="AX52" s="10"/>
      <c r="AY52" s="10"/>
    </row>
    <row r="53" spans="1:51" ht="35.15" customHeight="1">
      <c r="A53" s="22"/>
      <c r="B53" s="39" t="s">
        <v>101</v>
      </c>
      <c r="C53" s="39"/>
      <c r="D53" s="54" t="s">
        <v>43</v>
      </c>
      <c r="E53" s="15" t="s">
        <v>9</v>
      </c>
      <c r="F53" s="15" t="s">
        <v>9</v>
      </c>
      <c r="G53" s="15" t="s">
        <v>9</v>
      </c>
      <c r="H53" s="15" t="s">
        <v>9</v>
      </c>
      <c r="I53" s="15" t="s">
        <v>9</v>
      </c>
      <c r="J53" s="15" t="s">
        <v>9</v>
      </c>
      <c r="K53" s="15" t="s">
        <v>9</v>
      </c>
      <c r="L53" s="15" t="s">
        <v>9</v>
      </c>
      <c r="M53" s="15" t="s">
        <v>9</v>
      </c>
      <c r="N53" s="15" t="s">
        <v>9</v>
      </c>
      <c r="O53" s="15" t="s">
        <v>9</v>
      </c>
      <c r="P53" s="15" t="s">
        <v>9</v>
      </c>
      <c r="Q53" s="15" t="s">
        <v>9</v>
      </c>
      <c r="R53" s="15">
        <v>11.043409432220509</v>
      </c>
      <c r="S53" s="15">
        <v>10.322990227585894</v>
      </c>
      <c r="T53" s="15">
        <v>9.5809081482945988</v>
      </c>
      <c r="U53" s="15">
        <v>11.809035099026758</v>
      </c>
      <c r="V53" s="15">
        <v>10.46753142872417</v>
      </c>
      <c r="W53" s="15">
        <v>9.7960805125793957</v>
      </c>
      <c r="X53" s="15">
        <v>9.942521826434346</v>
      </c>
      <c r="Y53" s="15">
        <v>9.2515740602577186</v>
      </c>
      <c r="Z53" s="15">
        <v>8.3045440824239574</v>
      </c>
      <c r="AA53" s="15">
        <v>7.5118833305696873</v>
      </c>
      <c r="AB53" s="15">
        <v>7.0945703973993597</v>
      </c>
      <c r="AC53" s="16">
        <f t="shared" si="12"/>
        <v>-9.544903898239121E-2</v>
      </c>
      <c r="AD53" s="16">
        <f t="shared" si="12"/>
        <v>-5.5553702687589412E-2</v>
      </c>
      <c r="AE53" s="16">
        <f t="shared" si="9"/>
        <v>-0.31978585266857518</v>
      </c>
      <c r="AF53" s="16">
        <f t="shared" si="10"/>
        <v>-0.35757426717331731</v>
      </c>
      <c r="AG53" s="16"/>
      <c r="AH53" s="116" t="s">
        <v>83</v>
      </c>
      <c r="AI53" s="75"/>
      <c r="AJ53" s="10"/>
      <c r="AK53" s="10"/>
      <c r="AL53" s="10"/>
      <c r="AM53" s="10"/>
      <c r="AN53" s="10"/>
      <c r="AO53" s="10"/>
      <c r="AP53" s="10"/>
      <c r="AQ53" s="10"/>
      <c r="AR53" s="10"/>
      <c r="AS53" s="10"/>
      <c r="AT53" s="10"/>
      <c r="AU53" s="10"/>
      <c r="AV53" s="10"/>
      <c r="AW53" s="10"/>
      <c r="AX53" s="10"/>
      <c r="AY53" s="10"/>
    </row>
    <row r="54" spans="1:51" ht="37" customHeight="1">
      <c r="A54" s="30" t="s">
        <v>98</v>
      </c>
      <c r="B54" s="32"/>
      <c r="C54" s="12"/>
      <c r="D54" s="55" t="s">
        <v>44</v>
      </c>
      <c r="E54" s="74">
        <v>1.74</v>
      </c>
      <c r="F54" s="73">
        <v>1.34</v>
      </c>
      <c r="G54" s="73">
        <v>1.21</v>
      </c>
      <c r="H54" s="101">
        <v>1.1141841169498223</v>
      </c>
      <c r="I54" s="56">
        <f>(I51/I3)</f>
        <v>1.0490627732902573</v>
      </c>
      <c r="J54" s="56">
        <f>(J51/J3)</f>
        <v>0.83600256245996163</v>
      </c>
      <c r="K54" s="56">
        <f>(K51/K3)</f>
        <v>0.7002259607376965</v>
      </c>
      <c r="L54" s="56">
        <f>(L51/L3)</f>
        <v>0.6486486486486488</v>
      </c>
      <c r="M54" s="73">
        <v>0.5068734295543782</v>
      </c>
      <c r="N54" s="73">
        <v>0.49786228055533926</v>
      </c>
      <c r="O54" s="56">
        <f>(O51/O3)</f>
        <v>0.52008765522279032</v>
      </c>
      <c r="P54" s="56">
        <v>0.44110069078924141</v>
      </c>
      <c r="Q54" s="56">
        <v>0.40414416378147056</v>
      </c>
      <c r="R54" s="15">
        <v>0.39648679435127643</v>
      </c>
      <c r="S54" s="15">
        <v>0.3669657267846716</v>
      </c>
      <c r="T54" s="15">
        <v>0.32951357730988512</v>
      </c>
      <c r="U54" s="15">
        <v>0.35585347050871419</v>
      </c>
      <c r="V54" s="15">
        <v>0.31685291381252267</v>
      </c>
      <c r="W54" s="15">
        <v>0.2914948577405807</v>
      </c>
      <c r="X54" s="15">
        <v>0.28480450047157246</v>
      </c>
      <c r="Y54" s="15">
        <v>0.27014110755999021</v>
      </c>
      <c r="Z54" s="15">
        <v>0.24999361897847833</v>
      </c>
      <c r="AA54" s="15">
        <v>0.23805838079483163</v>
      </c>
      <c r="AB54" s="15">
        <v>0.235140623686969</v>
      </c>
      <c r="AC54" s="16">
        <f t="shared" si="12"/>
        <v>-4.7742171309877235E-2</v>
      </c>
      <c r="AD54" s="16">
        <f t="shared" si="12"/>
        <v>-1.2256477163798185E-2</v>
      </c>
      <c r="AE54" s="16">
        <f t="shared" si="9"/>
        <v>-0.39958055555333716</v>
      </c>
      <c r="AF54" s="16">
        <f t="shared" si="10"/>
        <v>-0.4069395827628981</v>
      </c>
      <c r="AG54" s="16">
        <f>AA54/$Q54-1</f>
        <v>-0.41095677698922572</v>
      </c>
      <c r="AH54" s="115" t="s">
        <v>6</v>
      </c>
      <c r="AI54" s="10"/>
      <c r="AJ54" s="10"/>
      <c r="AK54" s="10"/>
      <c r="AL54" s="10"/>
      <c r="AM54" s="10"/>
      <c r="AN54" s="10"/>
      <c r="AO54" s="10"/>
      <c r="AP54" s="10"/>
      <c r="AQ54" s="10"/>
      <c r="AR54" s="10"/>
      <c r="AS54" s="10"/>
      <c r="AT54" s="10"/>
      <c r="AU54" s="10"/>
      <c r="AV54" s="10"/>
      <c r="AW54" s="10"/>
      <c r="AX54" s="10"/>
      <c r="AY54" s="10"/>
    </row>
    <row r="55" spans="1:51" ht="37" customHeight="1">
      <c r="A55" s="30" t="s">
        <v>45</v>
      </c>
      <c r="B55" s="30"/>
      <c r="C55" s="30"/>
      <c r="D55" s="45" t="s">
        <v>29</v>
      </c>
      <c r="E55" s="104">
        <v>174</v>
      </c>
      <c r="F55" s="102">
        <v>165</v>
      </c>
      <c r="G55" s="102">
        <v>161.48012732099201</v>
      </c>
      <c r="H55" s="103">
        <v>158</v>
      </c>
      <c r="I55" s="102">
        <v>152.28649999999999</v>
      </c>
      <c r="J55" s="102">
        <v>153</v>
      </c>
      <c r="K55" s="102">
        <v>145.38499999999999</v>
      </c>
      <c r="L55" s="102">
        <v>142</v>
      </c>
      <c r="M55" s="102">
        <v>122.74768427300999</v>
      </c>
      <c r="N55" s="102">
        <v>118.15679740799999</v>
      </c>
      <c r="O55" s="102">
        <v>101.2</v>
      </c>
      <c r="P55" s="129">
        <v>98</v>
      </c>
      <c r="Q55" s="102">
        <v>91.344909688479959</v>
      </c>
      <c r="R55" s="76">
        <v>94.843433206879993</v>
      </c>
      <c r="S55" s="76">
        <v>93.887302748223547</v>
      </c>
      <c r="T55" s="76">
        <v>84.390196076904701</v>
      </c>
      <c r="U55" s="76">
        <v>90.492882459008499</v>
      </c>
      <c r="V55" s="76">
        <v>88.813639252894404</v>
      </c>
      <c r="W55" s="76">
        <v>81.991566579922576</v>
      </c>
      <c r="X55" s="76">
        <v>79.67372749147323</v>
      </c>
      <c r="Y55" s="76">
        <v>77.7291293903872</v>
      </c>
      <c r="Z55" s="76">
        <v>75.161236902613567</v>
      </c>
      <c r="AA55" s="76">
        <v>67.058940055310146</v>
      </c>
      <c r="AB55" s="76">
        <v>59.218124957308042</v>
      </c>
      <c r="AC55" s="16">
        <f>AA55/Z55-1</f>
        <v>-0.10779887587269976</v>
      </c>
      <c r="AD55" s="16">
        <f>AB55/AA55-1</f>
        <v>-0.1169242324965919</v>
      </c>
      <c r="AE55" s="16">
        <f t="shared" si="9"/>
        <v>-0.29295115341263656</v>
      </c>
      <c r="AF55" s="16">
        <f t="shared" si="10"/>
        <v>-0.37562229713746453</v>
      </c>
      <c r="AG55" s="16">
        <f>AA55/$Q55-1</f>
        <v>-0.26587107826800616</v>
      </c>
      <c r="AH55" s="138" t="s">
        <v>84</v>
      </c>
      <c r="AI55" s="10"/>
      <c r="AJ55" s="10"/>
      <c r="AK55" s="10"/>
      <c r="AL55" s="10"/>
      <c r="AM55" s="10"/>
      <c r="AN55" s="10"/>
      <c r="AO55" s="10"/>
      <c r="AP55" s="10"/>
      <c r="AQ55" s="10"/>
      <c r="AR55" s="10"/>
      <c r="AS55" s="10"/>
      <c r="AT55" s="10"/>
      <c r="AU55" s="10"/>
      <c r="AV55" s="10"/>
      <c r="AW55" s="10"/>
      <c r="AX55" s="10"/>
      <c r="AY55" s="10"/>
    </row>
    <row r="56" spans="1:51" ht="37" customHeight="1">
      <c r="A56" s="22"/>
      <c r="B56" s="126" t="s">
        <v>105</v>
      </c>
      <c r="C56" s="30"/>
      <c r="D56" s="45" t="s">
        <v>29</v>
      </c>
      <c r="E56" s="104"/>
      <c r="F56" s="102"/>
      <c r="G56" s="102"/>
      <c r="H56" s="103"/>
      <c r="I56" s="102"/>
      <c r="J56" s="102"/>
      <c r="K56" s="102"/>
      <c r="L56" s="102"/>
      <c r="M56" s="102"/>
      <c r="N56" s="102"/>
      <c r="O56" s="102"/>
      <c r="P56" s="129">
        <v>62</v>
      </c>
      <c r="Q56" s="102"/>
      <c r="R56" s="76">
        <v>58.598181006879997</v>
      </c>
      <c r="S56" s="76">
        <v>57.945737010000002</v>
      </c>
      <c r="T56" s="76">
        <v>48.602970226952628</v>
      </c>
      <c r="U56" s="76">
        <v>55.496380819088039</v>
      </c>
      <c r="V56" s="76">
        <v>52.391799686601772</v>
      </c>
      <c r="W56" s="76">
        <v>47.696748051773568</v>
      </c>
      <c r="X56" s="76">
        <v>45.073162910837283</v>
      </c>
      <c r="Y56" s="76">
        <v>43.718647579967453</v>
      </c>
      <c r="Z56" s="76">
        <v>42.234026435369451</v>
      </c>
      <c r="AA56" s="76">
        <v>31.626770156425099</v>
      </c>
      <c r="AB56" s="76">
        <v>30.084070591775731</v>
      </c>
      <c r="AC56" s="16">
        <f t="shared" si="12"/>
        <v>-0.25115427474518892</v>
      </c>
      <c r="AD56" s="16">
        <f t="shared" si="12"/>
        <v>-4.8778283619200447E-2</v>
      </c>
      <c r="AE56" s="16">
        <f t="shared" si="9"/>
        <v>-0.46027727118847239</v>
      </c>
      <c r="AF56" s="16">
        <f t="shared" si="10"/>
        <v>-0.48660401953016996</v>
      </c>
      <c r="AG56" s="16"/>
      <c r="AH56" s="138"/>
      <c r="AI56" s="10"/>
      <c r="AJ56" s="10"/>
      <c r="AK56" s="10"/>
      <c r="AL56" s="10"/>
      <c r="AM56" s="10"/>
      <c r="AN56" s="10"/>
      <c r="AO56" s="10"/>
      <c r="AP56" s="10"/>
      <c r="AQ56" s="10"/>
      <c r="AR56" s="10"/>
      <c r="AS56" s="10"/>
      <c r="AT56" s="10"/>
      <c r="AU56" s="10"/>
      <c r="AV56" s="10"/>
      <c r="AW56" s="10"/>
      <c r="AX56" s="10"/>
      <c r="AY56" s="10"/>
    </row>
    <row r="57" spans="1:51" ht="37" customHeight="1">
      <c r="A57" s="22"/>
      <c r="B57" s="126" t="s">
        <v>106</v>
      </c>
      <c r="C57" s="30"/>
      <c r="D57" s="45" t="s">
        <v>29</v>
      </c>
      <c r="E57" s="104"/>
      <c r="F57" s="102"/>
      <c r="G57" s="102"/>
      <c r="H57" s="103"/>
      <c r="I57" s="102"/>
      <c r="J57" s="102"/>
      <c r="K57" s="102"/>
      <c r="L57" s="102"/>
      <c r="M57" s="102"/>
      <c r="N57" s="102"/>
      <c r="O57" s="102"/>
      <c r="P57" s="129">
        <v>36</v>
      </c>
      <c r="Q57" s="102"/>
      <c r="R57" s="76">
        <v>36.245252200000003</v>
      </c>
      <c r="S57" s="76">
        <v>35.941565738223552</v>
      </c>
      <c r="T57" s="76">
        <v>35.78722584995208</v>
      </c>
      <c r="U57" s="76">
        <v>34.996501639920453</v>
      </c>
      <c r="V57" s="76">
        <v>36.421839566292626</v>
      </c>
      <c r="W57" s="76">
        <v>34.294818528149008</v>
      </c>
      <c r="X57" s="76">
        <v>34.60056458063594</v>
      </c>
      <c r="Y57" s="76">
        <v>34.010481810419748</v>
      </c>
      <c r="Z57" s="76">
        <v>32.927210467244109</v>
      </c>
      <c r="AA57" s="76">
        <v>35.432169898885043</v>
      </c>
      <c r="AB57" s="76">
        <v>29.134054365532315</v>
      </c>
      <c r="AC57" s="16">
        <f t="shared" si="12"/>
        <v>7.6075664962048872E-2</v>
      </c>
      <c r="AD57" s="16">
        <f t="shared" si="12"/>
        <v>-0.17775133589972181</v>
      </c>
      <c r="AE57" s="16">
        <f t="shared" si="9"/>
        <v>-2.2432794690692259E-2</v>
      </c>
      <c r="AF57" s="16">
        <f t="shared" si="10"/>
        <v>-0.19619667136617935</v>
      </c>
      <c r="AG57" s="16"/>
      <c r="AH57" s="138"/>
      <c r="AI57" s="10"/>
      <c r="AJ57" s="10"/>
      <c r="AK57" s="10"/>
      <c r="AL57" s="10"/>
      <c r="AM57" s="10"/>
      <c r="AN57" s="10"/>
      <c r="AO57" s="10"/>
      <c r="AP57" s="10"/>
      <c r="AQ57" s="10"/>
      <c r="AR57" s="10"/>
      <c r="AS57" s="10"/>
      <c r="AT57" s="10"/>
      <c r="AU57" s="10"/>
      <c r="AV57" s="10"/>
      <c r="AW57" s="10"/>
      <c r="AX57" s="10"/>
      <c r="AY57" s="10"/>
    </row>
    <row r="58" spans="1:51" ht="37" customHeight="1">
      <c r="A58" s="34" t="s">
        <v>46</v>
      </c>
      <c r="B58" s="34"/>
      <c r="C58" s="12"/>
      <c r="D58" s="12" t="s">
        <v>33</v>
      </c>
      <c r="E58" s="74">
        <v>8.86</v>
      </c>
      <c r="F58" s="73">
        <v>7.11</v>
      </c>
      <c r="G58" s="73">
        <v>6.62</v>
      </c>
      <c r="H58" s="101">
        <v>6.2425918609245361</v>
      </c>
      <c r="I58" s="48">
        <f>I55/I3</f>
        <v>5.83785270340117</v>
      </c>
      <c r="J58" s="48">
        <f>J55/J3</f>
        <v>4.90070467648943</v>
      </c>
      <c r="K58" s="48">
        <f>K55/K3</f>
        <v>4.3568210193291987</v>
      </c>
      <c r="L58" s="48">
        <f>L55/L3</f>
        <v>4.2642642642642645</v>
      </c>
      <c r="M58" s="73">
        <v>3.3759910832826714</v>
      </c>
      <c r="N58" s="73">
        <v>3.0899854103048714</v>
      </c>
      <c r="O58" s="48">
        <f>O55/O3</f>
        <v>2.4640857073289508</v>
      </c>
      <c r="P58" s="130">
        <v>2.37</v>
      </c>
      <c r="Q58" s="48">
        <v>2.2185428196649002</v>
      </c>
      <c r="R58" s="73">
        <v>2.172866883636372</v>
      </c>
      <c r="S58" s="73">
        <v>2.0780253925465453</v>
      </c>
      <c r="T58" s="73">
        <v>1.7677880158445218</v>
      </c>
      <c r="U58" s="73">
        <v>1.7372730471205382</v>
      </c>
      <c r="V58" s="73">
        <v>1.6587446534299384</v>
      </c>
      <c r="W58" s="73">
        <v>1.5018473988947896</v>
      </c>
      <c r="X58" s="73">
        <v>1.4283061180589347</v>
      </c>
      <c r="Y58" s="73">
        <v>1.3982097423023847</v>
      </c>
      <c r="Z58" s="73">
        <v>1.3858025096430231</v>
      </c>
      <c r="AA58" s="73">
        <v>1.2683630574367473</v>
      </c>
      <c r="AB58" s="73">
        <v>1.1523712096318339</v>
      </c>
      <c r="AC58" s="16">
        <f t="shared" si="12"/>
        <v>-8.4744724727427223E-2</v>
      </c>
      <c r="AD58" s="16">
        <f t="shared" si="12"/>
        <v>-9.1450036426733328E-2</v>
      </c>
      <c r="AE58" s="16">
        <f t="shared" si="9"/>
        <v>-0.41627208413517935</v>
      </c>
      <c r="AF58" s="16">
        <f t="shared" si="10"/>
        <v>-0.46965402330431827</v>
      </c>
      <c r="AG58" s="16">
        <f>AA58/$Q58-1</f>
        <v>-0.42829002614052447</v>
      </c>
      <c r="AH58" s="138" t="s">
        <v>6</v>
      </c>
      <c r="AI58" s="10"/>
      <c r="AJ58" s="10"/>
      <c r="AK58" s="10"/>
      <c r="AL58" s="10"/>
      <c r="AM58" s="10"/>
      <c r="AN58" s="10"/>
      <c r="AO58" s="10"/>
      <c r="AP58" s="10"/>
      <c r="AQ58" s="10"/>
      <c r="AR58" s="10"/>
      <c r="AS58" s="10"/>
      <c r="AT58" s="10"/>
      <c r="AU58" s="10"/>
      <c r="AV58" s="10"/>
      <c r="AW58" s="10"/>
      <c r="AX58" s="10"/>
      <c r="AY58" s="10"/>
    </row>
    <row r="59" spans="1:51" ht="37" customHeight="1">
      <c r="A59" s="133" t="s">
        <v>149</v>
      </c>
      <c r="B59" s="50"/>
      <c r="C59" s="57"/>
      <c r="D59" s="12" t="s">
        <v>66</v>
      </c>
      <c r="E59" s="43" t="s">
        <v>9</v>
      </c>
      <c r="F59" s="43" t="s">
        <v>9</v>
      </c>
      <c r="G59" s="43" t="s">
        <v>9</v>
      </c>
      <c r="H59" s="15" t="s">
        <v>9</v>
      </c>
      <c r="I59" s="43" t="s">
        <v>9</v>
      </c>
      <c r="J59" s="43" t="s">
        <v>9</v>
      </c>
      <c r="K59" s="43" t="s">
        <v>9</v>
      </c>
      <c r="L59" s="43" t="s">
        <v>9</v>
      </c>
      <c r="M59" s="43" t="s">
        <v>9</v>
      </c>
      <c r="N59" s="43" t="s">
        <v>9</v>
      </c>
      <c r="O59" s="43" t="s">
        <v>9</v>
      </c>
      <c r="P59" s="58">
        <v>62</v>
      </c>
      <c r="Q59" s="23">
        <v>90.783184616206697</v>
      </c>
      <c r="R59" s="15">
        <v>46.600315204688513</v>
      </c>
      <c r="S59" s="15">
        <v>43.897554084086018</v>
      </c>
      <c r="T59" s="15">
        <v>50.811523061862857</v>
      </c>
      <c r="U59" s="15">
        <v>65.899154654586013</v>
      </c>
      <c r="V59" s="15">
        <v>44.420555110057833</v>
      </c>
      <c r="W59" s="15">
        <v>49.366422532020259</v>
      </c>
      <c r="X59" s="15">
        <v>43.021337618100773</v>
      </c>
      <c r="Y59" s="15">
        <v>44.780454971879102</v>
      </c>
      <c r="Z59" s="15">
        <v>41.117203633068883</v>
      </c>
      <c r="AA59" s="15">
        <v>50.676305500468153</v>
      </c>
      <c r="AB59" s="15">
        <v>59.815416194734041</v>
      </c>
      <c r="AC59" s="16">
        <f t="shared" si="12"/>
        <v>0.2324842407257306</v>
      </c>
      <c r="AD59" s="16">
        <f t="shared" si="12"/>
        <v>0.1803428763010646</v>
      </c>
      <c r="AE59" s="16">
        <f t="shared" si="9"/>
        <v>8.7467011282566398E-2</v>
      </c>
      <c r="AF59" s="16">
        <f t="shared" si="10"/>
        <v>0.28358393997978659</v>
      </c>
      <c r="AG59" s="16">
        <f>AA59/$Q59-1</f>
        <v>-0.44178753240805158</v>
      </c>
      <c r="AH59" s="138" t="s">
        <v>84</v>
      </c>
      <c r="AI59" s="10"/>
      <c r="AJ59" s="10"/>
      <c r="AK59" s="10"/>
      <c r="AL59" s="10"/>
      <c r="AM59" s="10"/>
      <c r="AN59" s="10"/>
      <c r="AO59" s="10"/>
      <c r="AP59" s="10"/>
      <c r="AQ59" s="10"/>
      <c r="AR59" s="10"/>
      <c r="AS59" s="10"/>
      <c r="AT59" s="10"/>
      <c r="AU59" s="10"/>
      <c r="AV59" s="10"/>
      <c r="AW59" s="10"/>
      <c r="AX59" s="10"/>
      <c r="AY59" s="10"/>
    </row>
    <row r="60" spans="1:51" ht="37" customHeight="1">
      <c r="A60" s="50" t="s">
        <v>47</v>
      </c>
      <c r="B60" s="50"/>
      <c r="C60" s="50"/>
      <c r="D60" s="12" t="s">
        <v>5</v>
      </c>
      <c r="E60" s="74">
        <v>1.53</v>
      </c>
      <c r="F60" s="33">
        <v>1.46</v>
      </c>
      <c r="G60" s="33">
        <v>1.4312785917435973</v>
      </c>
      <c r="H60" s="33">
        <v>1.28</v>
      </c>
      <c r="I60" s="33">
        <v>1.3437510000000001</v>
      </c>
      <c r="J60" s="33">
        <v>1.42</v>
      </c>
      <c r="K60" s="73">
        <v>1.4110680000000002</v>
      </c>
      <c r="L60" s="73">
        <v>1.47</v>
      </c>
      <c r="M60" s="73">
        <v>1.4793050099999998</v>
      </c>
      <c r="N60" s="73">
        <v>1.2006182670000001</v>
      </c>
      <c r="O60" s="73">
        <v>1.0680000000000001</v>
      </c>
      <c r="P60" s="73">
        <v>1.1064673671699998</v>
      </c>
      <c r="Q60" s="73">
        <v>1.3502246947100001</v>
      </c>
      <c r="R60" s="15">
        <v>1.3427025297999999</v>
      </c>
      <c r="S60" s="15">
        <v>1.4280340841000001</v>
      </c>
      <c r="T60" s="15">
        <v>1.4281333925000002</v>
      </c>
      <c r="U60" s="15">
        <v>1.506112552</v>
      </c>
      <c r="V60" s="15">
        <v>1.5516525306000002</v>
      </c>
      <c r="W60" s="15">
        <v>1.5989248837000001</v>
      </c>
      <c r="X60" s="15">
        <v>1.6679576293</v>
      </c>
      <c r="Y60" s="15">
        <v>1.6637783309</v>
      </c>
      <c r="Z60" s="15">
        <v>1.6567589865000001</v>
      </c>
      <c r="AA60" s="15">
        <v>1.6674129427</v>
      </c>
      <c r="AB60" s="15">
        <v>1.6197775017</v>
      </c>
      <c r="AC60" s="16">
        <f t="shared" si="12"/>
        <v>6.4306011235266691E-3</v>
      </c>
      <c r="AD60" s="16">
        <f t="shared" si="12"/>
        <v>-2.8568472620144725E-2</v>
      </c>
      <c r="AE60" s="16">
        <f t="shared" si="9"/>
        <v>0.24183347070059269</v>
      </c>
      <c r="AF60" s="16">
        <f t="shared" si="10"/>
        <v>0.20635618519410359</v>
      </c>
      <c r="AG60" s="16">
        <f>AA60/$Q60-1</f>
        <v>0.23491515836786347</v>
      </c>
      <c r="AH60" s="138" t="s">
        <v>85</v>
      </c>
      <c r="AI60" s="10"/>
      <c r="AJ60" s="10"/>
      <c r="AK60" s="10"/>
      <c r="AL60" s="10"/>
      <c r="AM60" s="10"/>
      <c r="AN60" s="10"/>
      <c r="AO60" s="10"/>
      <c r="AP60" s="10"/>
      <c r="AQ60" s="10"/>
      <c r="AR60" s="10"/>
      <c r="AS60" s="10"/>
      <c r="AT60" s="10"/>
      <c r="AU60" s="10"/>
      <c r="AV60" s="10"/>
      <c r="AW60" s="10"/>
      <c r="AX60" s="10"/>
      <c r="AY60" s="10"/>
    </row>
    <row r="61" spans="1:51" ht="37" hidden="1" customHeight="1">
      <c r="A61" s="22"/>
      <c r="B61" s="124" t="s">
        <v>104</v>
      </c>
      <c r="C61" s="12"/>
      <c r="D61" s="12" t="s">
        <v>5</v>
      </c>
      <c r="E61" s="43"/>
      <c r="F61" s="43"/>
      <c r="G61" s="43"/>
      <c r="H61" s="43"/>
      <c r="I61" s="46"/>
      <c r="J61" s="46"/>
      <c r="K61" s="46"/>
      <c r="L61" s="46"/>
      <c r="M61" s="43"/>
      <c r="N61" s="43"/>
      <c r="O61" s="83" t="s">
        <v>9</v>
      </c>
      <c r="P61" s="43" t="s">
        <v>9</v>
      </c>
      <c r="Q61" s="43" t="s">
        <v>9</v>
      </c>
      <c r="R61" s="43" t="s">
        <v>9</v>
      </c>
      <c r="S61" s="43" t="s">
        <v>9</v>
      </c>
      <c r="T61" s="43" t="s">
        <v>9</v>
      </c>
      <c r="U61" s="43" t="s">
        <v>9</v>
      </c>
      <c r="V61" s="43" t="s">
        <v>9</v>
      </c>
      <c r="W61" s="43" t="s">
        <v>9</v>
      </c>
      <c r="X61" s="15">
        <v>0.7</v>
      </c>
      <c r="Y61" s="15">
        <v>0.7</v>
      </c>
      <c r="Z61" s="15">
        <v>0.7</v>
      </c>
      <c r="AA61" s="15">
        <v>0.7</v>
      </c>
      <c r="AB61" s="15"/>
      <c r="AC61" s="16">
        <f t="shared" si="12"/>
        <v>0</v>
      </c>
      <c r="AD61" s="16">
        <f t="shared" si="12"/>
        <v>-1</v>
      </c>
      <c r="AE61" s="16"/>
      <c r="AF61" s="16"/>
      <c r="AG61" s="16"/>
      <c r="AH61" s="115" t="s">
        <v>6</v>
      </c>
      <c r="AI61" s="10"/>
      <c r="AJ61" s="10"/>
      <c r="AK61" s="10"/>
      <c r="AL61" s="10"/>
      <c r="AM61" s="10"/>
      <c r="AN61" s="10"/>
      <c r="AO61" s="10"/>
      <c r="AP61" s="10"/>
      <c r="AQ61" s="10"/>
      <c r="AR61" s="10"/>
      <c r="AS61" s="10"/>
      <c r="AT61" s="10"/>
      <c r="AU61" s="10"/>
      <c r="AV61" s="10"/>
      <c r="AW61" s="10"/>
      <c r="AX61" s="10"/>
      <c r="AY61" s="10"/>
    </row>
    <row r="62" spans="1:51" ht="37" customHeight="1">
      <c r="A62" s="39" t="s">
        <v>47</v>
      </c>
      <c r="B62" s="32"/>
      <c r="C62" s="45"/>
      <c r="D62" s="12" t="s">
        <v>48</v>
      </c>
      <c r="E62" s="43">
        <v>77.900000000000006</v>
      </c>
      <c r="F62" s="15">
        <v>62.7</v>
      </c>
      <c r="G62" s="15">
        <v>58.8</v>
      </c>
      <c r="H62" s="15">
        <v>50.572896088502574</v>
      </c>
      <c r="I62" s="23">
        <f>(I60/I3)*1000</f>
        <v>51.512250974630234</v>
      </c>
      <c r="J62" s="23">
        <f>(J60/J3)*1000</f>
        <v>45.483664317745031</v>
      </c>
      <c r="K62" s="23">
        <f>(K60/K3)*1000</f>
        <v>42.286141775993507</v>
      </c>
      <c r="L62" s="23">
        <f>(L60/L3)*1000</f>
        <v>44.144144144144143</v>
      </c>
      <c r="M62" s="15">
        <v>40.6860671367753</v>
      </c>
      <c r="N62" s="15">
        <v>31.398049115745028</v>
      </c>
      <c r="O62" s="23">
        <f>(O60/O3)*1000</f>
        <v>26.004382761139517</v>
      </c>
      <c r="P62" s="15">
        <v>26.950472692533033</v>
      </c>
      <c r="Q62" s="15">
        <v>32.793631430574301</v>
      </c>
      <c r="R62" s="15">
        <v>30.761369163147933</v>
      </c>
      <c r="S62" s="15">
        <v>31.606947918608693</v>
      </c>
      <c r="T62" s="15">
        <v>29.916236881215227</v>
      </c>
      <c r="U62" s="15">
        <v>28.914193817450411</v>
      </c>
      <c r="V62" s="15">
        <v>28.979730599541952</v>
      </c>
      <c r="W62" s="15">
        <v>29.287660643393778</v>
      </c>
      <c r="X62" s="15">
        <v>29.901376044533986</v>
      </c>
      <c r="Y62" s="15">
        <v>29.928433388367232</v>
      </c>
      <c r="Z62" s="15">
        <v>30.546873042286176</v>
      </c>
      <c r="AA62" s="15">
        <v>31.537703642023285</v>
      </c>
      <c r="AB62" s="15">
        <v>31.520500865472027</v>
      </c>
      <c r="AC62" s="16">
        <f t="shared" si="12"/>
        <v>3.2436400228772921E-2</v>
      </c>
      <c r="AD62" s="16">
        <f t="shared" si="12"/>
        <v>-5.4546699869217896E-4</v>
      </c>
      <c r="AE62" s="16">
        <f t="shared" ref="AE62:AF65" si="15">AA62/$R62-1</f>
        <v>2.5237318753854376E-2</v>
      </c>
      <c r="AF62" s="16">
        <f t="shared" si="15"/>
        <v>2.4678085630646551E-2</v>
      </c>
      <c r="AG62" s="16">
        <f>AA62/$Q62-1</f>
        <v>-3.829791742368871E-2</v>
      </c>
      <c r="AH62" s="116" t="s">
        <v>6</v>
      </c>
      <c r="AI62" s="10"/>
      <c r="AJ62" s="10"/>
      <c r="AK62" s="10"/>
      <c r="AL62" s="10"/>
      <c r="AM62" s="10"/>
      <c r="AN62" s="10"/>
      <c r="AO62" s="10"/>
      <c r="AP62" s="10"/>
      <c r="AQ62" s="10"/>
      <c r="AR62" s="10"/>
      <c r="AS62" s="10"/>
      <c r="AT62" s="10"/>
      <c r="AU62" s="10"/>
      <c r="AV62" s="10"/>
      <c r="AW62" s="10"/>
      <c r="AX62" s="10"/>
      <c r="AY62" s="10"/>
    </row>
    <row r="63" spans="1:51" ht="37" customHeight="1">
      <c r="A63" s="78" t="s">
        <v>99</v>
      </c>
      <c r="B63" s="12"/>
      <c r="C63" s="12"/>
      <c r="D63" s="12" t="s">
        <v>50</v>
      </c>
      <c r="E63" s="104">
        <v>490</v>
      </c>
      <c r="F63" s="83">
        <v>510</v>
      </c>
      <c r="G63" s="83">
        <v>479.318934774691</v>
      </c>
      <c r="H63" s="83">
        <v>480</v>
      </c>
      <c r="I63" s="83">
        <v>390.19200000000001</v>
      </c>
      <c r="J63" s="83">
        <v>400</v>
      </c>
      <c r="K63" s="83">
        <v>355.36</v>
      </c>
      <c r="L63" s="83">
        <v>440</v>
      </c>
      <c r="M63" s="83">
        <v>436.77607399999999</v>
      </c>
      <c r="N63" s="83">
        <v>447</v>
      </c>
      <c r="O63" s="83">
        <v>372</v>
      </c>
      <c r="P63" s="83">
        <v>409.85596021999999</v>
      </c>
      <c r="Q63" s="83">
        <v>359.01335082000003</v>
      </c>
      <c r="R63" s="15">
        <v>379.2771482</v>
      </c>
      <c r="S63" s="15">
        <v>334.62212950000003</v>
      </c>
      <c r="T63" s="15">
        <v>317.14355790000002</v>
      </c>
      <c r="U63" s="15">
        <v>257.4012568</v>
      </c>
      <c r="V63" s="15">
        <v>228.94787479999999</v>
      </c>
      <c r="W63" s="15">
        <v>165.17428609999999</v>
      </c>
      <c r="X63" s="15">
        <v>107.4286752</v>
      </c>
      <c r="Y63" s="15">
        <v>62.852224</v>
      </c>
      <c r="Z63" s="15">
        <v>34.401577500000002</v>
      </c>
      <c r="AA63" s="15">
        <v>14.1760327</v>
      </c>
      <c r="AB63" s="15">
        <v>5.8341307999999996</v>
      </c>
      <c r="AC63" s="16">
        <f t="shared" si="12"/>
        <v>-0.58792492291959575</v>
      </c>
      <c r="AD63" s="16">
        <f t="shared" si="12"/>
        <v>-0.58845109040980137</v>
      </c>
      <c r="AE63" s="16">
        <f t="shared" si="15"/>
        <v>-0.9626235517555497</v>
      </c>
      <c r="AF63" s="16">
        <f t="shared" si="15"/>
        <v>-0.98461776348064201</v>
      </c>
      <c r="AG63" s="16">
        <f>AA63/$Q63-1</f>
        <v>-0.96051391217730087</v>
      </c>
      <c r="AH63" s="116" t="s">
        <v>85</v>
      </c>
      <c r="AI63" s="10"/>
      <c r="AJ63" s="10"/>
      <c r="AK63" s="10"/>
      <c r="AL63" s="10"/>
      <c r="AM63" s="10"/>
      <c r="AN63" s="10"/>
      <c r="AO63" s="10"/>
      <c r="AP63" s="10"/>
      <c r="AQ63" s="10"/>
      <c r="AR63" s="10"/>
      <c r="AS63" s="10"/>
      <c r="AT63" s="10"/>
      <c r="AU63" s="10"/>
      <c r="AV63" s="10"/>
      <c r="AW63" s="10"/>
      <c r="AX63" s="10"/>
      <c r="AY63" s="10"/>
    </row>
    <row r="64" spans="1:51" ht="37" customHeight="1">
      <c r="A64" s="22"/>
      <c r="B64" s="39" t="s">
        <v>49</v>
      </c>
      <c r="C64" s="12"/>
      <c r="D64" s="12" t="s">
        <v>50</v>
      </c>
      <c r="E64" s="43" t="s">
        <v>9</v>
      </c>
      <c r="F64" s="43" t="s">
        <v>9</v>
      </c>
      <c r="G64" s="43" t="s">
        <v>9</v>
      </c>
      <c r="H64" s="43" t="s">
        <v>9</v>
      </c>
      <c r="I64" s="13" t="s">
        <v>9</v>
      </c>
      <c r="J64" s="13" t="s">
        <v>9</v>
      </c>
      <c r="K64" s="13" t="s">
        <v>9</v>
      </c>
      <c r="L64" s="13" t="s">
        <v>9</v>
      </c>
      <c r="M64" s="43" t="s">
        <v>9</v>
      </c>
      <c r="N64" s="43" t="s">
        <v>9</v>
      </c>
      <c r="O64" s="43" t="s">
        <v>9</v>
      </c>
      <c r="P64" s="43" t="s">
        <v>9</v>
      </c>
      <c r="Q64" s="43" t="s">
        <v>9</v>
      </c>
      <c r="R64" s="15">
        <v>6.6068927000000004</v>
      </c>
      <c r="S64" s="15">
        <v>4.7805876999999999</v>
      </c>
      <c r="T64" s="15">
        <v>4.0639013000000004</v>
      </c>
      <c r="U64" s="15">
        <v>3.2220887</v>
      </c>
      <c r="V64" s="15">
        <v>2.5388335</v>
      </c>
      <c r="W64" s="15">
        <v>2.2555076000000001</v>
      </c>
      <c r="X64" s="15">
        <v>0.63671739999999999</v>
      </c>
      <c r="Y64" s="15">
        <v>0.34304590000000001</v>
      </c>
      <c r="Z64" s="15">
        <v>0.37238909999999997</v>
      </c>
      <c r="AA64" s="15">
        <v>0.31325550000000002</v>
      </c>
      <c r="AB64" s="15">
        <v>0.31697209999999998</v>
      </c>
      <c r="AC64" s="16">
        <f t="shared" si="12"/>
        <v>-0.15879519567033507</v>
      </c>
      <c r="AD64" s="16">
        <f t="shared" si="12"/>
        <v>1.1864436538224998E-2</v>
      </c>
      <c r="AE64" s="16">
        <f t="shared" si="15"/>
        <v>-0.95258656160709254</v>
      </c>
      <c r="AF64" s="16">
        <f t="shared" si="15"/>
        <v>-0.95202402787622087</v>
      </c>
      <c r="AG64" s="16"/>
      <c r="AH64" s="116" t="s">
        <v>85</v>
      </c>
      <c r="AI64" s="10"/>
      <c r="AJ64" s="10"/>
      <c r="AK64" s="10"/>
      <c r="AL64" s="10"/>
      <c r="AM64" s="10"/>
      <c r="AN64" s="10"/>
      <c r="AO64" s="10"/>
      <c r="AP64" s="10"/>
      <c r="AQ64" s="10"/>
      <c r="AR64" s="10"/>
      <c r="AS64" s="10"/>
      <c r="AT64" s="10"/>
      <c r="AU64" s="10"/>
      <c r="AV64" s="10"/>
      <c r="AW64" s="10"/>
      <c r="AX64" s="10"/>
      <c r="AY64" s="10"/>
    </row>
    <row r="65" spans="1:51" ht="37" customHeight="1">
      <c r="A65" s="39" t="s">
        <v>99</v>
      </c>
      <c r="B65" s="32"/>
      <c r="C65" s="12"/>
      <c r="D65" s="12" t="s">
        <v>48</v>
      </c>
      <c r="E65" s="43">
        <v>25.1</v>
      </c>
      <c r="F65" s="15">
        <v>21.8</v>
      </c>
      <c r="G65" s="15">
        <v>19.7</v>
      </c>
      <c r="H65" s="15">
        <v>18.964836033188465</v>
      </c>
      <c r="I65" s="23">
        <v>14.957881506538724</v>
      </c>
      <c r="J65" s="23">
        <v>12.812299807815503</v>
      </c>
      <c r="K65" s="23">
        <v>10.649241100724451</v>
      </c>
      <c r="L65" s="23">
        <v>13.213213213213214</v>
      </c>
      <c r="M65" s="15">
        <v>12.012871281022118</v>
      </c>
      <c r="N65" s="15">
        <v>10.5</v>
      </c>
      <c r="O65" s="15">
        <v>9.0589999999999993</v>
      </c>
      <c r="P65" s="15">
        <v>9.9829531276939267</v>
      </c>
      <c r="Q65" s="15">
        <v>8.7195498286862705</v>
      </c>
      <c r="R65" s="15">
        <v>8.6892547768298449</v>
      </c>
      <c r="S65" s="15">
        <v>7.4062547506952994</v>
      </c>
      <c r="T65" s="15">
        <v>6.6434563138945695</v>
      </c>
      <c r="U65" s="15">
        <v>4.9415628454111218</v>
      </c>
      <c r="V65" s="15">
        <v>4.275988085087624</v>
      </c>
      <c r="W65" s="15">
        <v>3.0255132605837214</v>
      </c>
      <c r="X65" s="15">
        <v>1.9258673953662779</v>
      </c>
      <c r="Y65" s="15">
        <v>1.1306004918799464</v>
      </c>
      <c r="Z65" s="15">
        <v>0.63428695960591908</v>
      </c>
      <c r="AA65" s="15">
        <v>0.26812765252276771</v>
      </c>
      <c r="AB65" s="15">
        <v>0.11353085515614</v>
      </c>
      <c r="AC65" s="16">
        <f t="shared" si="12"/>
        <v>-0.57727705345013747</v>
      </c>
      <c r="AD65" s="16">
        <f t="shared" si="12"/>
        <v>-0.57657908802785762</v>
      </c>
      <c r="AE65" s="16">
        <f t="shared" si="15"/>
        <v>-0.96914261816355785</v>
      </c>
      <c r="AF65" s="16">
        <f t="shared" si="15"/>
        <v>-0.98693433924174101</v>
      </c>
      <c r="AG65" s="16">
        <f>AA65/$Q65-1</f>
        <v>-0.96924982851285968</v>
      </c>
      <c r="AH65" s="115" t="s">
        <v>6</v>
      </c>
      <c r="AI65" s="10"/>
      <c r="AJ65" s="10"/>
      <c r="AK65" s="10"/>
      <c r="AL65" s="10"/>
      <c r="AM65" s="10"/>
      <c r="AN65" s="10"/>
      <c r="AO65" s="10"/>
      <c r="AP65" s="10"/>
      <c r="AQ65" s="10"/>
      <c r="AR65" s="10"/>
      <c r="AS65" s="10"/>
      <c r="AT65" s="10"/>
      <c r="AU65" s="10"/>
      <c r="AV65" s="10"/>
      <c r="AW65" s="10"/>
      <c r="AX65" s="10"/>
      <c r="AY65" s="10"/>
    </row>
    <row r="66" spans="1:51" ht="37" customHeight="1">
      <c r="A66" s="124" t="s">
        <v>103</v>
      </c>
      <c r="B66" s="50"/>
      <c r="C66" s="12"/>
      <c r="D66" s="12" t="s">
        <v>50</v>
      </c>
      <c r="E66" s="43"/>
      <c r="F66" s="43"/>
      <c r="G66" s="43"/>
      <c r="H66" s="43"/>
      <c r="I66" s="46"/>
      <c r="J66" s="46"/>
      <c r="K66" s="46"/>
      <c r="L66" s="46"/>
      <c r="M66" s="43"/>
      <c r="N66" s="43"/>
      <c r="O66" s="43" t="s">
        <v>9</v>
      </c>
      <c r="P66" s="43" t="s">
        <v>9</v>
      </c>
      <c r="Q66" s="43" t="s">
        <v>9</v>
      </c>
      <c r="R66" s="43" t="s">
        <v>9</v>
      </c>
      <c r="S66" s="43" t="s">
        <v>9</v>
      </c>
      <c r="T66" s="43" t="s">
        <v>9</v>
      </c>
      <c r="U66" s="43" t="s">
        <v>9</v>
      </c>
      <c r="V66" s="43" t="s">
        <v>9</v>
      </c>
      <c r="W66" s="43" t="s">
        <v>9</v>
      </c>
      <c r="X66" s="15">
        <v>573.61176045579998</v>
      </c>
      <c r="Y66" s="15">
        <v>569.17824859860002</v>
      </c>
      <c r="Z66" s="15">
        <v>567.71890347179897</v>
      </c>
      <c r="AA66" s="76">
        <v>458.40535088619998</v>
      </c>
      <c r="AB66" s="76">
        <v>403.77860884699999</v>
      </c>
      <c r="AC66" s="16">
        <f>AA66/Z66-1</f>
        <v>-0.19254872775436671</v>
      </c>
      <c r="AD66" s="16">
        <f>AB66/AA66-1</f>
        <v>-0.11916689439509009</v>
      </c>
      <c r="AE66" s="16"/>
      <c r="AF66" s="16"/>
      <c r="AG66" s="16"/>
      <c r="AH66" s="115" t="s">
        <v>6</v>
      </c>
      <c r="AI66" s="10"/>
      <c r="AJ66" s="10"/>
      <c r="AK66" s="10"/>
      <c r="AL66" s="10"/>
      <c r="AM66" s="10"/>
      <c r="AN66" s="10"/>
      <c r="AO66" s="10"/>
      <c r="AP66" s="10"/>
      <c r="AQ66" s="10"/>
      <c r="AR66" s="10"/>
      <c r="AS66" s="10"/>
      <c r="AT66" s="10"/>
      <c r="AU66" s="10"/>
      <c r="AV66" s="10"/>
      <c r="AW66" s="10"/>
      <c r="AX66" s="10"/>
      <c r="AY66" s="10"/>
    </row>
    <row r="67" spans="1:51" ht="37" customHeight="1">
      <c r="A67" s="112" t="s">
        <v>69</v>
      </c>
      <c r="B67" s="32"/>
      <c r="C67" s="12"/>
      <c r="D67" s="27" t="s">
        <v>71</v>
      </c>
      <c r="E67" s="43" t="s">
        <v>9</v>
      </c>
      <c r="F67" s="43" t="s">
        <v>9</v>
      </c>
      <c r="G67" s="43" t="s">
        <v>9</v>
      </c>
      <c r="H67" s="43" t="s">
        <v>9</v>
      </c>
      <c r="I67" s="43" t="s">
        <v>9</v>
      </c>
      <c r="J67" s="43" t="s">
        <v>9</v>
      </c>
      <c r="K67" s="43" t="s">
        <v>9</v>
      </c>
      <c r="L67" s="43" t="s">
        <v>9</v>
      </c>
      <c r="M67" s="43" t="s">
        <v>9</v>
      </c>
      <c r="N67" s="43" t="s">
        <v>9</v>
      </c>
      <c r="O67" s="43" t="s">
        <v>9</v>
      </c>
      <c r="P67" s="43" t="s">
        <v>9</v>
      </c>
      <c r="Q67" s="43" t="s">
        <v>9</v>
      </c>
      <c r="R67" s="43" t="s">
        <v>9</v>
      </c>
      <c r="S67" s="43" t="s">
        <v>9</v>
      </c>
      <c r="T67" s="43" t="s">
        <v>9</v>
      </c>
      <c r="U67" s="43" t="s">
        <v>9</v>
      </c>
      <c r="V67" s="43" t="s">
        <v>9</v>
      </c>
      <c r="W67" s="43" t="s">
        <v>9</v>
      </c>
      <c r="X67" s="43" t="s">
        <v>9</v>
      </c>
      <c r="Y67" s="76">
        <v>247</v>
      </c>
      <c r="Z67" s="76">
        <v>290</v>
      </c>
      <c r="AA67" s="76">
        <v>326</v>
      </c>
      <c r="AB67" s="76">
        <v>363</v>
      </c>
      <c r="AC67" s="16">
        <f t="shared" si="12"/>
        <v>0.12413793103448278</v>
      </c>
      <c r="AD67" s="16">
        <f t="shared" si="12"/>
        <v>0.11349693251533743</v>
      </c>
      <c r="AE67" s="16"/>
      <c r="AF67" s="16"/>
      <c r="AG67" s="16"/>
      <c r="AH67" s="115" t="s">
        <v>6</v>
      </c>
      <c r="AI67" s="10"/>
      <c r="AJ67" s="10"/>
      <c r="AK67" s="10"/>
      <c r="AL67" s="10"/>
      <c r="AM67" s="10"/>
      <c r="AN67" s="10"/>
      <c r="AO67" s="10"/>
      <c r="AP67" s="10"/>
      <c r="AQ67" s="10"/>
      <c r="AR67" s="10"/>
      <c r="AS67" s="10"/>
      <c r="AT67" s="10"/>
      <c r="AU67" s="10"/>
      <c r="AV67" s="10"/>
      <c r="AW67" s="10"/>
      <c r="AX67" s="10"/>
      <c r="AY67" s="10"/>
    </row>
    <row r="68" spans="1:51" ht="37" customHeight="1">
      <c r="A68" s="93" t="s">
        <v>69</v>
      </c>
      <c r="B68" s="32"/>
      <c r="C68" s="12"/>
      <c r="D68" s="27" t="s">
        <v>70</v>
      </c>
      <c r="E68" s="43" t="s">
        <v>9</v>
      </c>
      <c r="F68" s="43" t="s">
        <v>9</v>
      </c>
      <c r="G68" s="43" t="s">
        <v>9</v>
      </c>
      <c r="H68" s="43" t="s">
        <v>9</v>
      </c>
      <c r="I68" s="43" t="s">
        <v>9</v>
      </c>
      <c r="J68" s="43" t="s">
        <v>9</v>
      </c>
      <c r="K68" s="43" t="s">
        <v>9</v>
      </c>
      <c r="L68" s="43" t="s">
        <v>9</v>
      </c>
      <c r="M68" s="43" t="s">
        <v>9</v>
      </c>
      <c r="N68" s="43" t="s">
        <v>9</v>
      </c>
      <c r="O68" s="43" t="s">
        <v>9</v>
      </c>
      <c r="P68" s="43" t="s">
        <v>9</v>
      </c>
      <c r="Q68" s="43" t="s">
        <v>9</v>
      </c>
      <c r="R68" s="43" t="s">
        <v>9</v>
      </c>
      <c r="S68" s="43" t="s">
        <v>9</v>
      </c>
      <c r="T68" s="43" t="s">
        <v>9</v>
      </c>
      <c r="U68" s="43" t="s">
        <v>9</v>
      </c>
      <c r="V68" s="43" t="s">
        <v>9</v>
      </c>
      <c r="W68" s="43" t="s">
        <v>9</v>
      </c>
      <c r="X68" s="43" t="s">
        <v>9</v>
      </c>
      <c r="Y68" s="140">
        <v>0.5744186046511629</v>
      </c>
      <c r="Z68" s="140">
        <v>0.69377990430622005</v>
      </c>
      <c r="AA68" s="140">
        <v>0.80693069306930698</v>
      </c>
      <c r="AB68" s="140">
        <v>0.95</v>
      </c>
      <c r="AC68" s="16">
        <f t="shared" si="12"/>
        <v>0.16309320587231158</v>
      </c>
      <c r="AD68" s="16">
        <f t="shared" si="12"/>
        <v>0.17730061349693238</v>
      </c>
      <c r="AE68" s="16"/>
      <c r="AF68" s="16"/>
      <c r="AG68" s="16"/>
      <c r="AH68" s="115" t="s">
        <v>6</v>
      </c>
      <c r="AI68" s="10"/>
      <c r="AJ68" s="10"/>
      <c r="AK68" s="10"/>
      <c r="AL68" s="10"/>
      <c r="AM68" s="10"/>
      <c r="AN68" s="10"/>
      <c r="AO68" s="10"/>
      <c r="AP68" s="10"/>
      <c r="AQ68" s="10"/>
      <c r="AR68" s="10"/>
      <c r="AS68" s="10"/>
      <c r="AT68" s="10"/>
      <c r="AU68" s="10"/>
      <c r="AV68" s="10"/>
      <c r="AW68" s="10"/>
      <c r="AX68" s="10"/>
      <c r="AY68" s="10"/>
    </row>
    <row r="69" spans="1:51" ht="36.65" customHeight="1">
      <c r="A69" s="39" t="s">
        <v>51</v>
      </c>
      <c r="B69" s="32"/>
      <c r="C69" s="12"/>
      <c r="D69" s="12" t="s">
        <v>52</v>
      </c>
      <c r="E69" s="43" t="s">
        <v>9</v>
      </c>
      <c r="F69" s="43" t="s">
        <v>9</v>
      </c>
      <c r="G69" s="43" t="s">
        <v>9</v>
      </c>
      <c r="H69" s="43" t="s">
        <v>9</v>
      </c>
      <c r="I69" s="43" t="s">
        <v>9</v>
      </c>
      <c r="J69" s="43" t="s">
        <v>9</v>
      </c>
      <c r="K69" s="43" t="s">
        <v>9</v>
      </c>
      <c r="L69" s="43" t="s">
        <v>9</v>
      </c>
      <c r="M69" s="43" t="s">
        <v>9</v>
      </c>
      <c r="N69" s="43" t="s">
        <v>9</v>
      </c>
      <c r="O69" s="43" t="s">
        <v>9</v>
      </c>
      <c r="P69" s="43" t="s">
        <v>9</v>
      </c>
      <c r="Q69" s="43" t="s">
        <v>9</v>
      </c>
      <c r="R69" s="76">
        <v>0</v>
      </c>
      <c r="S69" s="76">
        <v>0</v>
      </c>
      <c r="T69" s="76">
        <v>0</v>
      </c>
      <c r="U69" s="76">
        <v>0</v>
      </c>
      <c r="V69" s="76">
        <v>0</v>
      </c>
      <c r="W69" s="76">
        <v>0</v>
      </c>
      <c r="X69" s="76">
        <v>0</v>
      </c>
      <c r="Y69" s="76">
        <v>0</v>
      </c>
      <c r="Z69" s="76">
        <v>0</v>
      </c>
      <c r="AA69" s="76">
        <v>0</v>
      </c>
      <c r="AB69" s="76">
        <v>0</v>
      </c>
      <c r="AC69" s="16"/>
      <c r="AD69" s="16"/>
      <c r="AE69" s="16"/>
      <c r="AF69" s="16"/>
      <c r="AG69" s="16"/>
      <c r="AH69" s="116" t="s">
        <v>87</v>
      </c>
      <c r="AI69" s="10"/>
      <c r="AJ69" s="10"/>
      <c r="AK69" s="10"/>
      <c r="AL69" s="10"/>
      <c r="AM69" s="10"/>
      <c r="AN69" s="10"/>
      <c r="AO69" s="10"/>
      <c r="AP69" s="10"/>
      <c r="AQ69" s="10"/>
      <c r="AR69" s="10"/>
      <c r="AS69" s="10"/>
      <c r="AT69" s="10"/>
      <c r="AU69" s="10"/>
      <c r="AV69" s="10"/>
      <c r="AW69" s="10"/>
      <c r="AX69" s="10"/>
      <c r="AY69" s="10"/>
    </row>
    <row r="70" spans="1:51" ht="37" customHeight="1">
      <c r="A70" s="39" t="s">
        <v>53</v>
      </c>
      <c r="B70" s="39"/>
      <c r="C70" s="39"/>
      <c r="D70" s="12" t="s">
        <v>54</v>
      </c>
      <c r="E70" s="43" t="s">
        <v>9</v>
      </c>
      <c r="F70" s="43" t="s">
        <v>9</v>
      </c>
      <c r="G70" s="43" t="s">
        <v>9</v>
      </c>
      <c r="H70" s="43" t="s">
        <v>9</v>
      </c>
      <c r="I70" s="43" t="s">
        <v>9</v>
      </c>
      <c r="J70" s="43" t="s">
        <v>9</v>
      </c>
      <c r="K70" s="43" t="s">
        <v>9</v>
      </c>
      <c r="L70" s="43" t="s">
        <v>9</v>
      </c>
      <c r="M70" s="43" t="s">
        <v>9</v>
      </c>
      <c r="N70" s="43" t="s">
        <v>9</v>
      </c>
      <c r="O70" s="43" t="s">
        <v>9</v>
      </c>
      <c r="P70" s="43" t="s">
        <v>9</v>
      </c>
      <c r="Q70" s="43" t="s">
        <v>9</v>
      </c>
      <c r="R70" s="76">
        <v>0</v>
      </c>
      <c r="S70" s="76">
        <v>0</v>
      </c>
      <c r="T70" s="76">
        <v>0</v>
      </c>
      <c r="U70" s="76">
        <v>0</v>
      </c>
      <c r="V70" s="76">
        <v>0</v>
      </c>
      <c r="W70" s="76">
        <v>0</v>
      </c>
      <c r="X70" s="76">
        <v>0</v>
      </c>
      <c r="Y70" s="76">
        <v>0</v>
      </c>
      <c r="Z70" s="76">
        <v>0</v>
      </c>
      <c r="AA70" s="76">
        <v>0</v>
      </c>
      <c r="AB70" s="76">
        <v>0</v>
      </c>
      <c r="AC70" s="16"/>
      <c r="AD70" s="16"/>
      <c r="AE70" s="16"/>
      <c r="AF70" s="16"/>
      <c r="AG70" s="16"/>
      <c r="AH70" s="116" t="s">
        <v>87</v>
      </c>
      <c r="AI70" s="10"/>
      <c r="AJ70" s="10"/>
      <c r="AK70" s="10"/>
      <c r="AL70" s="10"/>
      <c r="AM70" s="10"/>
      <c r="AN70" s="10"/>
      <c r="AO70" s="10"/>
      <c r="AP70" s="10"/>
      <c r="AQ70" s="10"/>
      <c r="AR70" s="10"/>
      <c r="AS70" s="10"/>
      <c r="AT70" s="10"/>
      <c r="AU70" s="10"/>
      <c r="AV70" s="10"/>
      <c r="AW70" s="10"/>
      <c r="AX70" s="10"/>
      <c r="AY70" s="10"/>
    </row>
    <row r="71" spans="1:51" ht="60" customHeight="1" thickBot="1">
      <c r="A71" s="145" t="s">
        <v>55</v>
      </c>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0"/>
      <c r="AJ71" s="10"/>
      <c r="AK71" s="10"/>
      <c r="AL71" s="10"/>
      <c r="AM71" s="10"/>
      <c r="AN71" s="10"/>
      <c r="AO71" s="10"/>
      <c r="AP71" s="10"/>
      <c r="AQ71" s="10"/>
      <c r="AR71" s="10"/>
      <c r="AS71" s="10"/>
      <c r="AT71" s="10"/>
      <c r="AU71" s="10"/>
      <c r="AV71" s="10"/>
      <c r="AW71" s="10"/>
      <c r="AX71" s="10"/>
      <c r="AY71" s="10"/>
    </row>
    <row r="72" spans="1:51" ht="37" customHeight="1" thickTop="1">
      <c r="A72" s="39" t="s">
        <v>65</v>
      </c>
      <c r="B72" s="39"/>
      <c r="C72" s="39"/>
      <c r="D72" s="12" t="s">
        <v>56</v>
      </c>
      <c r="E72" s="43" t="s">
        <v>9</v>
      </c>
      <c r="F72" s="43" t="s">
        <v>9</v>
      </c>
      <c r="G72" s="43" t="s">
        <v>9</v>
      </c>
      <c r="H72" s="43" t="s">
        <v>9</v>
      </c>
      <c r="I72" s="43" t="s">
        <v>9</v>
      </c>
      <c r="J72" s="43" t="s">
        <v>9</v>
      </c>
      <c r="K72" s="43" t="s">
        <v>9</v>
      </c>
      <c r="L72" s="43" t="s">
        <v>9</v>
      </c>
      <c r="M72" s="43" t="s">
        <v>9</v>
      </c>
      <c r="N72" s="43" t="s">
        <v>9</v>
      </c>
      <c r="O72" s="43" t="s">
        <v>9</v>
      </c>
      <c r="P72" s="43" t="s">
        <v>9</v>
      </c>
      <c r="Q72" s="43" t="s">
        <v>9</v>
      </c>
      <c r="R72" s="23" t="s">
        <v>9</v>
      </c>
      <c r="S72" s="15">
        <v>29.463049810000005</v>
      </c>
      <c r="T72" s="15">
        <v>6.7401</v>
      </c>
      <c r="U72" s="76">
        <v>109.8974</v>
      </c>
      <c r="V72" s="76">
        <v>74.935890000000001</v>
      </c>
      <c r="W72" s="76">
        <v>80.165999999999997</v>
      </c>
      <c r="X72" s="76">
        <v>139.09949</v>
      </c>
      <c r="Y72" s="76">
        <v>50.863790000000002</v>
      </c>
      <c r="Z72" s="76">
        <v>73.822890000000001</v>
      </c>
      <c r="AA72" s="76">
        <v>59.051230000000004</v>
      </c>
      <c r="AB72" s="76">
        <v>0.67130000000000001</v>
      </c>
      <c r="AC72" s="16">
        <f>AA72/Z72-1</f>
        <v>-0.20009593230500722</v>
      </c>
      <c r="AD72" s="16">
        <f>AB72/AA72-1</f>
        <v>-0.98863190487310759</v>
      </c>
      <c r="AE72" s="16"/>
      <c r="AF72" s="16"/>
      <c r="AG72" s="16"/>
      <c r="AH72" s="116" t="s">
        <v>86</v>
      </c>
      <c r="AI72" s="10"/>
      <c r="AJ72" s="10"/>
      <c r="AK72" s="10"/>
      <c r="AL72" s="10"/>
      <c r="AM72" s="10"/>
      <c r="AN72" s="10"/>
      <c r="AO72" s="10"/>
      <c r="AP72" s="10"/>
      <c r="AQ72" s="10"/>
      <c r="AR72" s="10"/>
      <c r="AS72" s="10"/>
      <c r="AT72" s="10"/>
      <c r="AU72" s="10"/>
      <c r="AV72" s="10"/>
      <c r="AW72" s="10"/>
      <c r="AX72" s="10"/>
      <c r="AY72" s="10"/>
    </row>
    <row r="73" spans="1:51" ht="60" customHeight="1" thickBot="1">
      <c r="A73" s="145" t="s">
        <v>62</v>
      </c>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0"/>
      <c r="AJ73" s="10"/>
      <c r="AK73" s="10"/>
      <c r="AL73" s="10"/>
      <c r="AM73" s="10"/>
      <c r="AN73" s="10"/>
      <c r="AO73" s="10"/>
      <c r="AP73" s="10"/>
      <c r="AQ73" s="10"/>
      <c r="AR73" s="10"/>
      <c r="AS73" s="10"/>
      <c r="AT73" s="10"/>
      <c r="AU73" s="10"/>
      <c r="AV73" s="10"/>
      <c r="AW73" s="10"/>
      <c r="AX73" s="10"/>
      <c r="AY73" s="10"/>
    </row>
    <row r="74" spans="1:51" ht="37" customHeight="1" thickTop="1">
      <c r="A74" s="92" t="s">
        <v>150</v>
      </c>
      <c r="B74" s="39"/>
      <c r="C74" s="39"/>
      <c r="D74" s="27" t="s">
        <v>61</v>
      </c>
      <c r="E74" s="15" t="s">
        <v>9</v>
      </c>
      <c r="F74" s="15" t="s">
        <v>9</v>
      </c>
      <c r="G74" s="15" t="s">
        <v>9</v>
      </c>
      <c r="H74" s="15" t="s">
        <v>9</v>
      </c>
      <c r="I74" s="15" t="s">
        <v>9</v>
      </c>
      <c r="J74" s="15" t="s">
        <v>9</v>
      </c>
      <c r="K74" s="15" t="s">
        <v>9</v>
      </c>
      <c r="L74" s="15" t="s">
        <v>9</v>
      </c>
      <c r="M74" s="15" t="s">
        <v>9</v>
      </c>
      <c r="N74" s="15" t="s">
        <v>9</v>
      </c>
      <c r="O74" s="15" t="s">
        <v>9</v>
      </c>
      <c r="P74" s="15" t="s">
        <v>9</v>
      </c>
      <c r="Q74" s="15" t="s">
        <v>9</v>
      </c>
      <c r="R74" s="131" t="s">
        <v>9</v>
      </c>
      <c r="S74" s="131">
        <v>511</v>
      </c>
      <c r="T74" s="131">
        <v>572</v>
      </c>
      <c r="U74" s="131">
        <v>601</v>
      </c>
      <c r="V74" s="131">
        <v>648</v>
      </c>
      <c r="W74" s="131">
        <v>610</v>
      </c>
      <c r="X74" s="131">
        <v>628</v>
      </c>
      <c r="Y74" s="131">
        <v>608</v>
      </c>
      <c r="Z74" s="131">
        <v>606</v>
      </c>
      <c r="AA74" s="131">
        <v>616</v>
      </c>
      <c r="AB74" s="131">
        <v>693</v>
      </c>
      <c r="AC74" s="16">
        <f>AA74/Z74-1</f>
        <v>1.650165016501659E-2</v>
      </c>
      <c r="AD74" s="16">
        <f>AB74/AA74-1</f>
        <v>0.125</v>
      </c>
      <c r="AE74" s="16"/>
      <c r="AF74" s="16"/>
      <c r="AG74" s="16"/>
      <c r="AH74" s="116" t="s">
        <v>6</v>
      </c>
      <c r="AI74" s="10"/>
      <c r="AJ74" s="10"/>
      <c r="AK74" s="10"/>
      <c r="AL74" s="10"/>
      <c r="AM74" s="10"/>
      <c r="AN74" s="10"/>
      <c r="AO74" s="10"/>
      <c r="AP74" s="10"/>
      <c r="AQ74" s="10"/>
      <c r="AR74" s="10"/>
      <c r="AS74" s="10"/>
      <c r="AT74" s="10"/>
      <c r="AU74" s="10"/>
      <c r="AV74" s="10"/>
      <c r="AW74" s="10"/>
      <c r="AX74" s="10"/>
      <c r="AY74" s="10"/>
    </row>
    <row r="75" spans="1:51" ht="13.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42"/>
      <c r="AI75" s="10"/>
      <c r="AJ75" s="10"/>
      <c r="AK75" s="10"/>
      <c r="AL75" s="10"/>
      <c r="AM75" s="10"/>
      <c r="AN75" s="10"/>
      <c r="AO75" s="10"/>
      <c r="AP75" s="10"/>
      <c r="AQ75" s="10"/>
      <c r="AR75" s="10"/>
      <c r="AS75" s="10"/>
      <c r="AT75" s="10"/>
      <c r="AU75" s="10"/>
      <c r="AV75" s="10"/>
      <c r="AW75" s="10"/>
      <c r="AX75" s="10"/>
      <c r="AY75" s="10"/>
    </row>
    <row r="76" spans="1:51" ht="36.75" customHeight="1">
      <c r="A76" s="139" t="s">
        <v>171</v>
      </c>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2"/>
      <c r="AD76" s="22"/>
      <c r="AE76" s="22"/>
      <c r="AF76" s="22"/>
      <c r="AG76" s="22"/>
      <c r="AH76" s="42"/>
      <c r="AI76" s="10"/>
      <c r="AJ76" s="10"/>
      <c r="AK76" s="10"/>
      <c r="AL76" s="10"/>
      <c r="AM76" s="10"/>
      <c r="AN76" s="10"/>
      <c r="AO76" s="10"/>
      <c r="AP76" s="10"/>
      <c r="AQ76" s="10"/>
      <c r="AR76" s="10"/>
      <c r="AS76" s="10"/>
      <c r="AT76" s="10"/>
      <c r="AU76" s="10"/>
      <c r="AV76" s="10"/>
      <c r="AW76" s="10"/>
      <c r="AX76" s="10"/>
      <c r="AY76" s="10"/>
    </row>
    <row r="77" spans="1:51" ht="19.5" customHeight="1">
      <c r="A77" s="139" t="s">
        <v>68</v>
      </c>
      <c r="B77" s="95"/>
      <c r="C77" s="96"/>
      <c r="D77" s="96"/>
      <c r="E77" s="97"/>
      <c r="F77" s="97"/>
      <c r="G77" s="97"/>
      <c r="H77" s="97"/>
      <c r="I77" s="97"/>
      <c r="J77" s="97"/>
      <c r="K77" s="97"/>
      <c r="L77" s="97"/>
      <c r="M77" s="97"/>
      <c r="N77" s="97"/>
      <c r="O77" s="97"/>
      <c r="P77" s="97"/>
      <c r="Q77" s="97"/>
      <c r="R77" s="97"/>
      <c r="S77" s="97"/>
      <c r="T77" s="97"/>
      <c r="U77" s="97"/>
      <c r="V77" s="97"/>
      <c r="W77" s="97"/>
      <c r="X77" s="97"/>
      <c r="Y77" s="97"/>
      <c r="Z77" s="97"/>
      <c r="AA77" s="97"/>
      <c r="AB77" s="97"/>
      <c r="AC77" s="59"/>
      <c r="AD77" s="59"/>
      <c r="AE77" s="59"/>
      <c r="AF77" s="59"/>
      <c r="AG77" s="59"/>
      <c r="AH77" s="117"/>
      <c r="AI77" s="10"/>
      <c r="AJ77" s="10"/>
      <c r="AK77" s="10"/>
      <c r="AL77" s="10"/>
      <c r="AM77" s="10"/>
      <c r="AN77" s="10"/>
      <c r="AO77" s="10"/>
      <c r="AP77" s="10"/>
      <c r="AQ77" s="10"/>
      <c r="AR77" s="10"/>
      <c r="AS77" s="10"/>
      <c r="AT77" s="10"/>
      <c r="AU77" s="10"/>
      <c r="AV77" s="10"/>
      <c r="AW77" s="10"/>
      <c r="AX77" s="10"/>
      <c r="AY77" s="10"/>
    </row>
    <row r="78" spans="1:51" ht="19.5" customHeight="1">
      <c r="A78" s="94" t="s">
        <v>178</v>
      </c>
      <c r="B78" s="95"/>
      <c r="C78" s="96"/>
      <c r="D78" s="96"/>
      <c r="E78" s="97"/>
      <c r="F78" s="97"/>
      <c r="G78" s="97"/>
      <c r="H78" s="97"/>
      <c r="I78" s="97"/>
      <c r="J78" s="97"/>
      <c r="K78" s="97"/>
      <c r="L78" s="97"/>
      <c r="M78" s="97"/>
      <c r="N78" s="97"/>
      <c r="O78" s="97"/>
      <c r="P78" s="97"/>
      <c r="Q78" s="97"/>
      <c r="R78" s="97"/>
      <c r="S78" s="97"/>
      <c r="T78" s="97"/>
      <c r="U78" s="97"/>
      <c r="V78" s="97"/>
      <c r="W78" s="97"/>
      <c r="X78" s="97"/>
      <c r="Y78" s="97"/>
      <c r="Z78" s="97"/>
      <c r="AA78" s="97"/>
      <c r="AB78" s="97"/>
      <c r="AC78" s="59"/>
      <c r="AD78" s="59"/>
      <c r="AE78" s="59"/>
      <c r="AF78" s="59"/>
      <c r="AG78" s="59"/>
      <c r="AH78" s="117"/>
      <c r="AI78" s="10"/>
      <c r="AJ78" s="10"/>
      <c r="AK78" s="10"/>
      <c r="AL78" s="10"/>
      <c r="AM78" s="10"/>
      <c r="AN78" s="10"/>
      <c r="AO78" s="10"/>
      <c r="AP78" s="10"/>
      <c r="AQ78" s="10"/>
      <c r="AR78" s="10"/>
      <c r="AS78" s="10"/>
      <c r="AT78" s="10"/>
      <c r="AU78" s="10"/>
      <c r="AV78" s="10"/>
      <c r="AW78" s="10"/>
      <c r="AX78" s="10"/>
      <c r="AY78" s="10"/>
    </row>
    <row r="79" spans="1:51" s="110" customFormat="1" ht="20.25" customHeight="1">
      <c r="A79" s="94"/>
      <c r="B79" s="105"/>
      <c r="C79" s="106"/>
      <c r="D79" s="106"/>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8"/>
      <c r="AD79" s="108"/>
      <c r="AE79" s="108"/>
      <c r="AF79" s="108"/>
      <c r="AG79" s="108"/>
      <c r="AH79" s="118"/>
      <c r="AI79" s="109"/>
      <c r="AJ79" s="109"/>
      <c r="AK79" s="109"/>
      <c r="AL79" s="109"/>
      <c r="AM79" s="109"/>
      <c r="AN79" s="109"/>
      <c r="AO79" s="109"/>
      <c r="AP79" s="109"/>
      <c r="AQ79" s="109"/>
      <c r="AR79" s="109"/>
      <c r="AS79" s="109"/>
      <c r="AT79" s="109"/>
      <c r="AU79" s="109"/>
      <c r="AV79" s="109"/>
      <c r="AW79" s="109"/>
      <c r="AX79" s="109"/>
      <c r="AY79" s="109"/>
    </row>
    <row r="80" spans="1:51" s="110" customFormat="1" ht="20.25" customHeight="1">
      <c r="A80" s="111" t="s">
        <v>172</v>
      </c>
      <c r="B80" s="105"/>
      <c r="C80" s="106"/>
      <c r="D80" s="106"/>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8"/>
      <c r="AD80" s="108"/>
      <c r="AE80" s="108"/>
      <c r="AF80" s="108"/>
      <c r="AG80" s="108"/>
      <c r="AH80" s="118"/>
      <c r="AI80" s="109"/>
      <c r="AJ80" s="109"/>
      <c r="AK80" s="109"/>
      <c r="AL80" s="109"/>
      <c r="AM80" s="109"/>
      <c r="AN80" s="109"/>
      <c r="AO80" s="109"/>
      <c r="AP80" s="109"/>
      <c r="AQ80" s="109"/>
      <c r="AR80" s="109"/>
      <c r="AS80" s="109"/>
      <c r="AT80" s="109"/>
      <c r="AU80" s="109"/>
      <c r="AV80" s="109"/>
      <c r="AW80" s="109"/>
      <c r="AX80" s="109"/>
      <c r="AY80" s="109"/>
    </row>
    <row r="81" spans="1:52" s="110" customFormat="1" ht="20.25" customHeight="1">
      <c r="A81" s="111" t="s">
        <v>151</v>
      </c>
      <c r="B81" s="105"/>
      <c r="C81" s="106"/>
      <c r="D81" s="106"/>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8"/>
      <c r="AD81" s="108"/>
      <c r="AE81" s="108"/>
      <c r="AF81" s="108"/>
      <c r="AG81" s="108"/>
      <c r="AH81" s="118"/>
      <c r="AI81" s="109"/>
      <c r="AJ81" s="109"/>
      <c r="AK81" s="109"/>
      <c r="AL81" s="109"/>
      <c r="AM81" s="109"/>
      <c r="AN81" s="109"/>
      <c r="AO81" s="109"/>
      <c r="AP81" s="109"/>
      <c r="AQ81" s="109"/>
      <c r="AR81" s="109"/>
      <c r="AS81" s="109"/>
      <c r="AT81" s="109"/>
      <c r="AU81" s="109"/>
      <c r="AV81" s="109"/>
      <c r="AW81" s="109"/>
      <c r="AX81" s="109"/>
      <c r="AY81" s="109"/>
    </row>
    <row r="82" spans="1:52" ht="43.5" customHeight="1">
      <c r="A82" s="84" t="s">
        <v>57</v>
      </c>
      <c r="B82" s="84"/>
      <c r="C82" s="85"/>
      <c r="D82" s="85"/>
      <c r="E82" s="86"/>
      <c r="F82" s="87"/>
      <c r="G82" s="87"/>
      <c r="H82" s="87"/>
      <c r="I82" s="87"/>
      <c r="J82" s="87"/>
      <c r="K82" s="87"/>
      <c r="L82" s="87"/>
      <c r="M82" s="88"/>
      <c r="N82" s="88"/>
      <c r="O82" s="88"/>
      <c r="P82" s="88"/>
      <c r="Q82" s="89"/>
      <c r="R82" s="90"/>
      <c r="S82" s="90"/>
      <c r="T82" s="90"/>
      <c r="U82" s="90"/>
      <c r="V82" s="90"/>
      <c r="W82" s="90"/>
      <c r="X82" s="90"/>
      <c r="Y82" s="90"/>
      <c r="Z82" s="90"/>
      <c r="AA82" s="90"/>
      <c r="AB82" s="90"/>
      <c r="AC82" s="91"/>
      <c r="AD82" s="91"/>
      <c r="AE82" s="91"/>
      <c r="AF82" s="91"/>
      <c r="AG82" s="91"/>
      <c r="AH82" s="119"/>
      <c r="AI82" s="10"/>
      <c r="AJ82" s="10"/>
      <c r="AK82" s="10"/>
      <c r="AL82" s="10"/>
      <c r="AM82" s="10"/>
      <c r="AN82" s="10"/>
      <c r="AO82" s="10"/>
      <c r="AP82" s="10"/>
      <c r="AQ82" s="10"/>
      <c r="AR82" s="10"/>
      <c r="AS82" s="10"/>
      <c r="AT82" s="10"/>
      <c r="AU82" s="10"/>
      <c r="AV82" s="10"/>
      <c r="AW82" s="10"/>
      <c r="AX82" s="10"/>
      <c r="AY82" s="10"/>
    </row>
    <row r="83" spans="1:52" s="63" customFormat="1" ht="35.15" customHeight="1">
      <c r="A83" s="60"/>
      <c r="B83" s="60"/>
      <c r="C83" s="60"/>
      <c r="D83" s="60"/>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120"/>
      <c r="AI83" s="62"/>
      <c r="AJ83" s="62"/>
      <c r="AK83" s="62"/>
      <c r="AL83" s="62"/>
      <c r="AM83" s="62"/>
      <c r="AN83" s="62"/>
      <c r="AO83" s="62"/>
      <c r="AP83" s="62"/>
      <c r="AQ83" s="62"/>
      <c r="AR83" s="62"/>
      <c r="AS83" s="62"/>
      <c r="AT83" s="62"/>
      <c r="AU83" s="62"/>
      <c r="AV83" s="62"/>
      <c r="AW83" s="62"/>
      <c r="AX83" s="62"/>
      <c r="AY83" s="62"/>
      <c r="AZ83" s="62"/>
    </row>
    <row r="84" spans="1:52" ht="51.75" customHeight="1">
      <c r="A84" s="64"/>
      <c r="B84" s="64"/>
      <c r="C84" s="64"/>
      <c r="D84" s="64"/>
      <c r="E84" s="65"/>
      <c r="F84" s="65"/>
      <c r="G84" s="65"/>
      <c r="H84" s="65"/>
      <c r="I84" s="65"/>
      <c r="J84" s="65"/>
      <c r="K84" s="65"/>
      <c r="L84" s="65"/>
      <c r="M84" s="65"/>
      <c r="N84" s="65"/>
      <c r="O84" s="65"/>
      <c r="P84" s="65"/>
      <c r="Q84" s="66"/>
      <c r="R84" s="66"/>
      <c r="S84" s="66"/>
      <c r="T84" s="66"/>
      <c r="U84" s="66"/>
      <c r="V84" s="66"/>
      <c r="W84" s="66"/>
      <c r="X84" s="66"/>
      <c r="Y84" s="66"/>
      <c r="Z84" s="66"/>
      <c r="AA84" s="66"/>
      <c r="AB84" s="66"/>
      <c r="AC84" s="66"/>
      <c r="AD84" s="66"/>
      <c r="AE84" s="66"/>
      <c r="AF84" s="66"/>
      <c r="AG84" s="61"/>
      <c r="AH84" s="120"/>
      <c r="AI84" s="10"/>
      <c r="AJ84" s="10"/>
      <c r="AK84" s="10"/>
      <c r="AL84" s="10"/>
      <c r="AM84" s="10"/>
      <c r="AN84" s="10"/>
      <c r="AO84" s="10"/>
      <c r="AP84" s="10"/>
      <c r="AQ84" s="10"/>
      <c r="AR84" s="10"/>
      <c r="AS84" s="10"/>
      <c r="AT84" s="10"/>
      <c r="AU84" s="10"/>
      <c r="AV84" s="10"/>
      <c r="AW84" s="10"/>
      <c r="AX84" s="10"/>
      <c r="AY84" s="10"/>
      <c r="AZ84" s="10"/>
    </row>
    <row r="85" spans="1:52" ht="21" customHeight="1">
      <c r="A85" s="67"/>
      <c r="B85" s="67"/>
      <c r="C85" s="67"/>
      <c r="D85" s="67"/>
      <c r="E85" s="68"/>
      <c r="F85" s="68"/>
      <c r="G85" s="68"/>
      <c r="H85" s="68"/>
      <c r="I85" s="68"/>
      <c r="J85" s="68"/>
      <c r="K85" s="68"/>
      <c r="L85" s="68"/>
      <c r="M85" s="68"/>
      <c r="N85" s="68"/>
      <c r="O85" s="68"/>
      <c r="P85" s="68"/>
      <c r="Q85" s="69"/>
      <c r="R85" s="69"/>
      <c r="S85" s="69"/>
      <c r="T85" s="69"/>
      <c r="U85" s="69"/>
      <c r="V85" s="69"/>
      <c r="W85" s="69"/>
      <c r="X85" s="69"/>
      <c r="Y85" s="69"/>
      <c r="Z85" s="69"/>
      <c r="AA85" s="69"/>
      <c r="AB85" s="69"/>
      <c r="AC85" s="69"/>
      <c r="AD85" s="69"/>
      <c r="AE85" s="69"/>
      <c r="AF85" s="69"/>
      <c r="AG85" s="65"/>
      <c r="AH85" s="121"/>
      <c r="AI85" s="10"/>
      <c r="AJ85" s="10"/>
      <c r="AK85" s="10"/>
      <c r="AL85" s="10"/>
      <c r="AM85" s="10"/>
      <c r="AN85" s="10"/>
      <c r="AO85" s="10"/>
      <c r="AP85" s="10"/>
      <c r="AQ85" s="10"/>
      <c r="AR85" s="10"/>
      <c r="AS85" s="10"/>
      <c r="AT85" s="10"/>
      <c r="AU85" s="10"/>
      <c r="AV85" s="10"/>
      <c r="AW85" s="10"/>
      <c r="AX85" s="10"/>
      <c r="AY85" s="10"/>
      <c r="AZ85" s="10"/>
    </row>
    <row r="86" spans="1:52" ht="21" customHeight="1">
      <c r="A86" s="67"/>
      <c r="B86" s="67"/>
      <c r="C86" s="67"/>
      <c r="D86" s="67"/>
      <c r="E86" s="68"/>
      <c r="F86" s="68"/>
      <c r="G86" s="68"/>
      <c r="H86" s="68"/>
      <c r="I86" s="68"/>
      <c r="J86" s="68"/>
      <c r="K86" s="68"/>
      <c r="L86" s="68"/>
      <c r="M86" s="68"/>
      <c r="N86" s="68"/>
      <c r="O86" s="68"/>
      <c r="P86" s="68"/>
      <c r="Q86" s="69"/>
      <c r="R86" s="69"/>
      <c r="S86" s="69"/>
      <c r="T86" s="69"/>
      <c r="U86" s="69"/>
      <c r="V86" s="69"/>
      <c r="W86" s="69"/>
      <c r="X86" s="69"/>
      <c r="Y86" s="69"/>
      <c r="Z86" s="69"/>
      <c r="AA86" s="69"/>
      <c r="AB86" s="69"/>
      <c r="AC86" s="69"/>
      <c r="AD86" s="69"/>
      <c r="AE86" s="69"/>
      <c r="AF86" s="69"/>
      <c r="AG86" s="65"/>
      <c r="AH86" s="121"/>
      <c r="AI86" s="10"/>
      <c r="AJ86" s="10"/>
      <c r="AK86" s="10"/>
      <c r="AL86" s="10"/>
      <c r="AM86" s="10"/>
      <c r="AN86" s="10"/>
      <c r="AO86" s="10"/>
      <c r="AP86" s="10"/>
      <c r="AQ86" s="10"/>
      <c r="AR86" s="10"/>
      <c r="AS86" s="10"/>
      <c r="AT86" s="10"/>
      <c r="AU86" s="10"/>
      <c r="AV86" s="10"/>
      <c r="AW86" s="10"/>
      <c r="AX86" s="10"/>
      <c r="AY86" s="10"/>
      <c r="AZ86" s="10"/>
    </row>
    <row r="87" spans="1:52" ht="21" customHeight="1">
      <c r="A87" s="67"/>
      <c r="B87" s="67"/>
      <c r="C87" s="67"/>
      <c r="D87" s="67"/>
      <c r="E87" s="68"/>
      <c r="F87" s="68"/>
      <c r="G87" s="68"/>
      <c r="H87" s="68"/>
      <c r="I87" s="68"/>
      <c r="J87" s="68"/>
      <c r="K87" s="68"/>
      <c r="L87" s="68"/>
      <c r="M87" s="68"/>
      <c r="N87" s="68"/>
      <c r="O87" s="68"/>
      <c r="P87" s="68"/>
      <c r="Q87" s="69"/>
      <c r="R87" s="69"/>
      <c r="S87" s="69"/>
      <c r="T87" s="69"/>
      <c r="U87" s="69"/>
      <c r="V87" s="69"/>
      <c r="W87" s="69"/>
      <c r="X87" s="69"/>
      <c r="Y87" s="69"/>
      <c r="Z87" s="69"/>
      <c r="AA87" s="69"/>
      <c r="AB87" s="69"/>
      <c r="AC87" s="69"/>
      <c r="AD87" s="69"/>
      <c r="AE87" s="69"/>
      <c r="AF87" s="69"/>
      <c r="AG87" s="65"/>
      <c r="AH87" s="121"/>
      <c r="AI87" s="10"/>
      <c r="AJ87" s="10"/>
      <c r="AK87" s="10"/>
      <c r="AL87" s="10"/>
      <c r="AM87" s="10"/>
      <c r="AN87" s="10"/>
      <c r="AO87" s="10"/>
      <c r="AP87" s="10"/>
      <c r="AQ87" s="10"/>
      <c r="AR87" s="10"/>
      <c r="AS87" s="10"/>
      <c r="AT87" s="10"/>
      <c r="AU87" s="10"/>
      <c r="AV87" s="10"/>
      <c r="AW87" s="10"/>
      <c r="AX87" s="10"/>
      <c r="AY87" s="10"/>
      <c r="AZ87" s="10"/>
    </row>
    <row r="88" spans="1:52" ht="21" customHeight="1">
      <c r="A88" s="67"/>
      <c r="B88" s="67"/>
      <c r="C88" s="67"/>
      <c r="D88" s="67"/>
      <c r="E88" s="68"/>
      <c r="F88" s="68"/>
      <c r="G88" s="68"/>
      <c r="H88" s="68"/>
      <c r="I88" s="68"/>
      <c r="J88" s="68"/>
      <c r="K88" s="68"/>
      <c r="L88" s="68"/>
      <c r="M88" s="68"/>
      <c r="N88" s="68"/>
      <c r="O88" s="68"/>
      <c r="P88" s="68"/>
      <c r="Q88" s="69"/>
      <c r="R88" s="69"/>
      <c r="S88" s="69"/>
      <c r="T88" s="69"/>
      <c r="U88" s="69"/>
      <c r="V88" s="69"/>
      <c r="W88" s="69"/>
      <c r="X88" s="69"/>
      <c r="Y88" s="69"/>
      <c r="Z88" s="69"/>
      <c r="AA88" s="69"/>
      <c r="AB88" s="69"/>
      <c r="AC88" s="69"/>
      <c r="AD88" s="69"/>
      <c r="AE88" s="69"/>
      <c r="AF88" s="69"/>
      <c r="AG88" s="65"/>
      <c r="AH88" s="121"/>
      <c r="AI88" s="10"/>
      <c r="AJ88" s="10"/>
      <c r="AK88" s="10"/>
      <c r="AL88" s="10"/>
      <c r="AM88" s="10"/>
      <c r="AN88" s="10"/>
      <c r="AO88" s="10"/>
      <c r="AP88" s="10"/>
      <c r="AQ88" s="10"/>
      <c r="AR88" s="10"/>
      <c r="AS88" s="10"/>
      <c r="AT88" s="10"/>
      <c r="AU88" s="10"/>
      <c r="AV88" s="10"/>
      <c r="AW88" s="10"/>
      <c r="AX88" s="10"/>
      <c r="AY88" s="10"/>
      <c r="AZ88" s="10"/>
    </row>
    <row r="89" spans="1:52" ht="21" customHeight="1">
      <c r="A89" s="67"/>
      <c r="B89" s="67"/>
      <c r="C89" s="67"/>
      <c r="D89" s="67"/>
      <c r="E89" s="68"/>
      <c r="F89" s="68"/>
      <c r="G89" s="68"/>
      <c r="H89" s="68"/>
      <c r="I89" s="68"/>
      <c r="J89" s="68"/>
      <c r="K89" s="68"/>
      <c r="L89" s="68"/>
      <c r="M89" s="68"/>
      <c r="N89" s="68"/>
      <c r="O89" s="68"/>
      <c r="P89" s="68"/>
      <c r="Q89" s="69"/>
      <c r="R89" s="69"/>
      <c r="S89" s="69"/>
      <c r="T89" s="69"/>
      <c r="U89" s="69"/>
      <c r="V89" s="69"/>
      <c r="W89" s="69"/>
      <c r="X89" s="69"/>
      <c r="Y89" s="69"/>
      <c r="Z89" s="69"/>
      <c r="AA89" s="69"/>
      <c r="AB89" s="69"/>
      <c r="AC89" s="69"/>
      <c r="AD89" s="69"/>
      <c r="AE89" s="69"/>
      <c r="AF89" s="69"/>
      <c r="AG89" s="65"/>
      <c r="AH89" s="121"/>
      <c r="AI89" s="10"/>
      <c r="AJ89" s="10"/>
      <c r="AK89" s="10"/>
      <c r="AL89" s="10"/>
      <c r="AM89" s="10"/>
      <c r="AN89" s="10"/>
      <c r="AO89" s="10"/>
      <c r="AP89" s="10"/>
      <c r="AQ89" s="10"/>
      <c r="AR89" s="10"/>
      <c r="AS89" s="10"/>
      <c r="AT89" s="10"/>
      <c r="AU89" s="10"/>
      <c r="AV89" s="10"/>
      <c r="AW89" s="10"/>
      <c r="AX89" s="10"/>
      <c r="AY89" s="10"/>
      <c r="AZ89" s="10"/>
    </row>
    <row r="90" spans="1:52" ht="21" customHeight="1">
      <c r="A90" s="67"/>
      <c r="B90" s="67"/>
      <c r="C90" s="67"/>
      <c r="D90" s="67"/>
      <c r="E90" s="68"/>
      <c r="F90" s="68"/>
      <c r="G90" s="68"/>
      <c r="H90" s="68"/>
      <c r="I90" s="68"/>
      <c r="J90" s="68"/>
      <c r="K90" s="68"/>
      <c r="L90" s="68"/>
      <c r="M90" s="68"/>
      <c r="N90" s="68"/>
      <c r="O90" s="68"/>
      <c r="P90" s="68"/>
      <c r="Q90" s="69"/>
      <c r="R90" s="69"/>
      <c r="S90" s="69"/>
      <c r="T90" s="69"/>
      <c r="U90" s="69"/>
      <c r="V90" s="69"/>
      <c r="W90" s="69"/>
      <c r="X90" s="69"/>
      <c r="Y90" s="69"/>
      <c r="Z90" s="69"/>
      <c r="AA90" s="69"/>
      <c r="AB90" s="69"/>
      <c r="AC90" s="69"/>
      <c r="AD90" s="69"/>
      <c r="AE90" s="69"/>
      <c r="AF90" s="69"/>
      <c r="AG90" s="65"/>
      <c r="AH90" s="121"/>
      <c r="AI90" s="10"/>
      <c r="AJ90" s="10"/>
      <c r="AK90" s="10"/>
      <c r="AL90" s="10"/>
      <c r="AM90" s="10"/>
      <c r="AN90" s="10"/>
      <c r="AO90" s="10"/>
      <c r="AP90" s="10"/>
      <c r="AQ90" s="10"/>
      <c r="AR90" s="10"/>
      <c r="AS90" s="10"/>
      <c r="AT90" s="10"/>
      <c r="AU90" s="10"/>
      <c r="AV90" s="10"/>
      <c r="AW90" s="10"/>
      <c r="AX90" s="10"/>
      <c r="AY90" s="10"/>
      <c r="AZ90" s="10"/>
    </row>
    <row r="91" spans="1:52" ht="21" customHeight="1">
      <c r="A91" s="67"/>
      <c r="B91" s="67"/>
      <c r="C91" s="67"/>
      <c r="D91" s="67"/>
      <c r="E91" s="68"/>
      <c r="F91" s="68"/>
      <c r="G91" s="68"/>
      <c r="H91" s="68"/>
      <c r="I91" s="68"/>
      <c r="J91" s="68"/>
      <c r="K91" s="68"/>
      <c r="L91" s="68"/>
      <c r="M91" s="68"/>
      <c r="N91" s="68"/>
      <c r="O91" s="68"/>
      <c r="P91" s="68"/>
      <c r="Q91" s="69"/>
      <c r="R91" s="69"/>
      <c r="S91" s="69"/>
      <c r="T91" s="69"/>
      <c r="U91" s="69"/>
      <c r="V91" s="69"/>
      <c r="W91" s="69"/>
      <c r="X91" s="69"/>
      <c r="Y91" s="69"/>
      <c r="Z91" s="69"/>
      <c r="AA91" s="69"/>
      <c r="AB91" s="69"/>
      <c r="AC91" s="69"/>
      <c r="AD91" s="69"/>
      <c r="AE91" s="69"/>
      <c r="AF91" s="69"/>
      <c r="AG91" s="65"/>
      <c r="AH91" s="121"/>
      <c r="AI91" s="10"/>
      <c r="AJ91" s="10"/>
      <c r="AK91" s="10"/>
      <c r="AL91" s="10"/>
      <c r="AM91" s="10"/>
      <c r="AN91" s="10"/>
      <c r="AO91" s="10"/>
      <c r="AP91" s="10"/>
      <c r="AQ91" s="10"/>
      <c r="AR91" s="10"/>
      <c r="AS91" s="10"/>
      <c r="AT91" s="10"/>
      <c r="AU91" s="10"/>
      <c r="AV91" s="10"/>
      <c r="AW91" s="10"/>
      <c r="AX91" s="10"/>
      <c r="AY91" s="10"/>
      <c r="AZ91" s="10"/>
    </row>
    <row r="92" spans="1:52" ht="21" customHeight="1">
      <c r="A92" s="67"/>
      <c r="B92" s="67"/>
      <c r="C92" s="67"/>
      <c r="D92" s="67"/>
      <c r="E92" s="68"/>
      <c r="F92" s="68"/>
      <c r="G92" s="68"/>
      <c r="H92" s="68"/>
      <c r="I92" s="68"/>
      <c r="J92" s="68"/>
      <c r="K92" s="68"/>
      <c r="L92" s="68"/>
      <c r="M92" s="68"/>
      <c r="N92" s="68"/>
      <c r="O92" s="68"/>
      <c r="P92" s="68"/>
      <c r="Q92" s="69"/>
      <c r="R92" s="69"/>
      <c r="S92" s="69"/>
      <c r="T92" s="69"/>
      <c r="U92" s="69"/>
      <c r="V92" s="69"/>
      <c r="W92" s="69"/>
      <c r="X92" s="69"/>
      <c r="Y92" s="69"/>
      <c r="Z92" s="69"/>
      <c r="AA92" s="69"/>
      <c r="AB92" s="69"/>
      <c r="AC92" s="69"/>
      <c r="AD92" s="69"/>
      <c r="AE92" s="69"/>
      <c r="AF92" s="69"/>
      <c r="AG92" s="65"/>
      <c r="AH92" s="121"/>
      <c r="AI92" s="10"/>
      <c r="AJ92" s="10"/>
      <c r="AK92" s="10"/>
      <c r="AL92" s="10"/>
      <c r="AM92" s="10"/>
      <c r="AN92" s="10"/>
      <c r="AO92" s="10"/>
      <c r="AP92" s="10"/>
      <c r="AQ92" s="10"/>
      <c r="AR92" s="10"/>
      <c r="AS92" s="10"/>
      <c r="AT92" s="10"/>
      <c r="AU92" s="10"/>
      <c r="AV92" s="10"/>
      <c r="AW92" s="10"/>
      <c r="AX92" s="10"/>
      <c r="AY92" s="10"/>
      <c r="AZ92" s="10"/>
    </row>
    <row r="93" spans="1:52" ht="21" customHeight="1">
      <c r="A93" s="67"/>
      <c r="B93" s="67"/>
      <c r="C93" s="67"/>
      <c r="D93" s="67"/>
      <c r="E93" s="68"/>
      <c r="F93" s="68"/>
      <c r="G93" s="68"/>
      <c r="H93" s="68"/>
      <c r="I93" s="68"/>
      <c r="J93" s="68"/>
      <c r="K93" s="68"/>
      <c r="L93" s="68"/>
      <c r="M93" s="68"/>
      <c r="N93" s="68"/>
      <c r="O93" s="68"/>
      <c r="P93" s="68"/>
      <c r="Q93" s="69"/>
      <c r="R93" s="69"/>
      <c r="S93" s="69"/>
      <c r="T93" s="69"/>
      <c r="U93" s="69"/>
      <c r="V93" s="69"/>
      <c r="W93" s="69"/>
      <c r="X93" s="69"/>
      <c r="Y93" s="69"/>
      <c r="Z93" s="69"/>
      <c r="AA93" s="69"/>
      <c r="AB93" s="69"/>
      <c r="AC93" s="69"/>
      <c r="AD93" s="69"/>
      <c r="AE93" s="69"/>
      <c r="AF93" s="69"/>
      <c r="AG93" s="65"/>
      <c r="AH93" s="121"/>
      <c r="AI93" s="10"/>
      <c r="AJ93" s="10"/>
      <c r="AK93" s="10"/>
      <c r="AL93" s="10"/>
      <c r="AM93" s="10"/>
      <c r="AN93" s="10"/>
      <c r="AO93" s="10"/>
      <c r="AP93" s="10"/>
      <c r="AQ93" s="10"/>
      <c r="AR93" s="10"/>
      <c r="AS93" s="10"/>
      <c r="AT93" s="10"/>
      <c r="AU93" s="10"/>
      <c r="AV93" s="10"/>
      <c r="AW93" s="10"/>
      <c r="AX93" s="10"/>
      <c r="AY93" s="10"/>
      <c r="AZ93" s="10"/>
    </row>
    <row r="94" spans="1:52" ht="21" customHeight="1">
      <c r="A94" s="67"/>
      <c r="B94" s="67"/>
      <c r="C94" s="67"/>
      <c r="D94" s="67"/>
      <c r="E94" s="68"/>
      <c r="F94" s="68"/>
      <c r="G94" s="68"/>
      <c r="H94" s="68"/>
      <c r="I94" s="68"/>
      <c r="J94" s="68"/>
      <c r="K94" s="68"/>
      <c r="L94" s="68"/>
      <c r="M94" s="68"/>
      <c r="N94" s="68"/>
      <c r="O94" s="68"/>
      <c r="P94" s="68"/>
      <c r="Q94" s="69"/>
      <c r="R94" s="69"/>
      <c r="S94" s="69"/>
      <c r="T94" s="69"/>
      <c r="U94" s="69"/>
      <c r="V94" s="69"/>
      <c r="W94" s="69"/>
      <c r="X94" s="69"/>
      <c r="Y94" s="69"/>
      <c r="Z94" s="69"/>
      <c r="AA94" s="69"/>
      <c r="AB94" s="69"/>
      <c r="AC94" s="69"/>
      <c r="AD94" s="69"/>
      <c r="AE94" s="69"/>
      <c r="AF94" s="69"/>
      <c r="AG94" s="65"/>
      <c r="AH94" s="121"/>
      <c r="AI94" s="10"/>
      <c r="AJ94" s="10"/>
      <c r="AK94" s="10"/>
      <c r="AL94" s="10"/>
      <c r="AM94" s="10"/>
      <c r="AN94" s="10"/>
      <c r="AO94" s="10"/>
      <c r="AP94" s="10"/>
      <c r="AQ94" s="10"/>
      <c r="AR94" s="10"/>
      <c r="AS94" s="10"/>
      <c r="AT94" s="10"/>
      <c r="AU94" s="10"/>
      <c r="AV94" s="10"/>
      <c r="AW94" s="10"/>
      <c r="AX94" s="10"/>
      <c r="AY94" s="10"/>
      <c r="AZ94" s="10"/>
    </row>
    <row r="95" spans="1:52" ht="21" customHeight="1">
      <c r="A95" s="67"/>
      <c r="B95" s="67"/>
      <c r="C95" s="67"/>
      <c r="D95" s="67"/>
      <c r="E95" s="68"/>
      <c r="F95" s="68"/>
      <c r="G95" s="68"/>
      <c r="H95" s="68"/>
      <c r="I95" s="68"/>
      <c r="J95" s="68"/>
      <c r="K95" s="68"/>
      <c r="L95" s="68"/>
      <c r="M95" s="68"/>
      <c r="N95" s="68"/>
      <c r="O95" s="68"/>
      <c r="P95" s="68"/>
      <c r="Q95" s="69"/>
      <c r="R95" s="69"/>
      <c r="S95" s="69"/>
      <c r="T95" s="69"/>
      <c r="U95" s="69"/>
      <c r="V95" s="69"/>
      <c r="W95" s="69"/>
      <c r="X95" s="69"/>
      <c r="Y95" s="69"/>
      <c r="Z95" s="69"/>
      <c r="AA95" s="69"/>
      <c r="AB95" s="69"/>
      <c r="AC95" s="69"/>
      <c r="AD95" s="69"/>
      <c r="AE95" s="69"/>
      <c r="AF95" s="69"/>
      <c r="AG95" s="65"/>
      <c r="AH95" s="121"/>
      <c r="AI95" s="10"/>
      <c r="AJ95" s="10"/>
      <c r="AK95" s="10"/>
      <c r="AL95" s="10"/>
      <c r="AM95" s="10"/>
      <c r="AN95" s="10"/>
      <c r="AO95" s="10"/>
      <c r="AP95" s="10"/>
      <c r="AQ95" s="10"/>
      <c r="AR95" s="10"/>
      <c r="AS95" s="10"/>
      <c r="AT95" s="10"/>
      <c r="AU95" s="10"/>
      <c r="AV95" s="10"/>
      <c r="AW95" s="10"/>
      <c r="AX95" s="10"/>
      <c r="AY95" s="10"/>
      <c r="AZ95" s="10"/>
    </row>
    <row r="96" spans="1:52" ht="21" customHeight="1">
      <c r="A96" s="67"/>
      <c r="B96" s="67"/>
      <c r="C96" s="67"/>
      <c r="D96" s="67"/>
      <c r="E96" s="68"/>
      <c r="F96" s="68"/>
      <c r="G96" s="68"/>
      <c r="H96" s="68"/>
      <c r="I96" s="68"/>
      <c r="J96" s="68"/>
      <c r="K96" s="68"/>
      <c r="L96" s="68"/>
      <c r="M96" s="68"/>
      <c r="N96" s="68"/>
      <c r="O96" s="68"/>
      <c r="P96" s="68"/>
      <c r="Q96" s="69"/>
      <c r="R96" s="69"/>
      <c r="S96" s="69"/>
      <c r="T96" s="69"/>
      <c r="U96" s="69"/>
      <c r="V96" s="69"/>
      <c r="W96" s="69"/>
      <c r="X96" s="69"/>
      <c r="Y96" s="69"/>
      <c r="Z96" s="69"/>
      <c r="AA96" s="69"/>
      <c r="AB96" s="69"/>
      <c r="AC96" s="69"/>
      <c r="AD96" s="69"/>
      <c r="AE96" s="69"/>
      <c r="AF96" s="69"/>
      <c r="AG96" s="65"/>
      <c r="AH96" s="121"/>
      <c r="AI96" s="10"/>
      <c r="AJ96" s="10"/>
      <c r="AK96" s="10"/>
      <c r="AL96" s="10"/>
      <c r="AM96" s="10"/>
      <c r="AN96" s="10"/>
      <c r="AO96" s="10"/>
      <c r="AP96" s="10"/>
      <c r="AQ96" s="10"/>
      <c r="AR96" s="10"/>
      <c r="AS96" s="10"/>
      <c r="AT96" s="10"/>
      <c r="AU96" s="10"/>
      <c r="AV96" s="10"/>
      <c r="AW96" s="10"/>
      <c r="AX96" s="10"/>
      <c r="AY96" s="10"/>
      <c r="AZ96" s="10"/>
    </row>
    <row r="97" spans="1:52" ht="21" customHeight="1">
      <c r="A97" s="67"/>
      <c r="B97" s="67"/>
      <c r="C97" s="67"/>
      <c r="D97" s="67"/>
      <c r="E97" s="68"/>
      <c r="F97" s="68"/>
      <c r="G97" s="68"/>
      <c r="H97" s="68"/>
      <c r="I97" s="68"/>
      <c r="J97" s="68"/>
      <c r="K97" s="68"/>
      <c r="L97" s="68"/>
      <c r="M97" s="68"/>
      <c r="N97" s="68"/>
      <c r="O97" s="68"/>
      <c r="P97" s="68"/>
      <c r="Q97" s="69"/>
      <c r="R97" s="69"/>
      <c r="S97" s="69"/>
      <c r="T97" s="69"/>
      <c r="U97" s="69"/>
      <c r="V97" s="69"/>
      <c r="W97" s="69"/>
      <c r="X97" s="69"/>
      <c r="Y97" s="69"/>
      <c r="Z97" s="69"/>
      <c r="AA97" s="69"/>
      <c r="AB97" s="69"/>
      <c r="AC97" s="69"/>
      <c r="AD97" s="69"/>
      <c r="AE97" s="69"/>
      <c r="AF97" s="69"/>
      <c r="AG97" s="65"/>
      <c r="AH97" s="121"/>
      <c r="AI97" s="10"/>
      <c r="AJ97" s="10"/>
      <c r="AK97" s="10"/>
      <c r="AL97" s="10"/>
      <c r="AM97" s="10"/>
      <c r="AN97" s="10"/>
      <c r="AO97" s="10"/>
      <c r="AP97" s="10"/>
      <c r="AQ97" s="10"/>
      <c r="AR97" s="10"/>
      <c r="AS97" s="10"/>
      <c r="AT97" s="10"/>
      <c r="AU97" s="10"/>
      <c r="AV97" s="10"/>
      <c r="AW97" s="10"/>
      <c r="AX97" s="10"/>
      <c r="AY97" s="10"/>
      <c r="AZ97" s="10"/>
    </row>
    <row r="98" spans="1:52" ht="21" customHeight="1">
      <c r="A98" s="67"/>
      <c r="B98" s="67"/>
      <c r="C98" s="67"/>
      <c r="D98" s="67"/>
      <c r="E98" s="68"/>
      <c r="F98" s="68"/>
      <c r="G98" s="68"/>
      <c r="H98" s="68"/>
      <c r="I98" s="68"/>
      <c r="J98" s="68"/>
      <c r="K98" s="68"/>
      <c r="L98" s="68"/>
      <c r="M98" s="68"/>
      <c r="N98" s="68"/>
      <c r="O98" s="68"/>
      <c r="P98" s="68"/>
      <c r="Q98" s="69"/>
      <c r="R98" s="69"/>
      <c r="S98" s="69"/>
      <c r="T98" s="69"/>
      <c r="U98" s="69"/>
      <c r="V98" s="69"/>
      <c r="W98" s="69"/>
      <c r="X98" s="69"/>
      <c r="Y98" s="69"/>
      <c r="Z98" s="69"/>
      <c r="AA98" s="69"/>
      <c r="AB98" s="69"/>
      <c r="AC98" s="69"/>
      <c r="AD98" s="69"/>
      <c r="AE98" s="69"/>
      <c r="AF98" s="69"/>
      <c r="AG98" s="65"/>
      <c r="AH98" s="121"/>
      <c r="AI98" s="10"/>
      <c r="AJ98" s="10"/>
      <c r="AK98" s="10"/>
      <c r="AL98" s="10"/>
      <c r="AM98" s="10"/>
      <c r="AN98" s="10"/>
      <c r="AO98" s="10"/>
      <c r="AP98" s="10"/>
      <c r="AQ98" s="10"/>
      <c r="AR98" s="10"/>
      <c r="AS98" s="10"/>
      <c r="AT98" s="10"/>
      <c r="AU98" s="10"/>
      <c r="AV98" s="10"/>
      <c r="AW98" s="10"/>
      <c r="AX98" s="10"/>
      <c r="AY98" s="10"/>
      <c r="AZ98" s="10"/>
    </row>
    <row r="99" spans="1:52" ht="21" customHeight="1">
      <c r="A99" s="67"/>
      <c r="B99" s="67"/>
      <c r="C99" s="67"/>
      <c r="D99" s="67"/>
      <c r="E99" s="68"/>
      <c r="F99" s="68"/>
      <c r="G99" s="68"/>
      <c r="H99" s="68"/>
      <c r="I99" s="68"/>
      <c r="J99" s="68"/>
      <c r="K99" s="68"/>
      <c r="L99" s="68"/>
      <c r="M99" s="68"/>
      <c r="N99" s="68"/>
      <c r="O99" s="68"/>
      <c r="P99" s="68"/>
      <c r="Q99" s="69"/>
      <c r="R99" s="69"/>
      <c r="S99" s="69"/>
      <c r="T99" s="69"/>
      <c r="U99" s="69"/>
      <c r="V99" s="69"/>
      <c r="W99" s="69"/>
      <c r="X99" s="69"/>
      <c r="Y99" s="69"/>
      <c r="Z99" s="69"/>
      <c r="AA99" s="69"/>
      <c r="AB99" s="69"/>
      <c r="AC99" s="69"/>
      <c r="AD99" s="69"/>
      <c r="AE99" s="69"/>
      <c r="AF99" s="69"/>
      <c r="AG99" s="65"/>
      <c r="AH99" s="121"/>
      <c r="AI99" s="10"/>
      <c r="AJ99" s="10"/>
      <c r="AK99" s="10"/>
      <c r="AL99" s="10"/>
      <c r="AM99" s="10"/>
      <c r="AN99" s="10"/>
      <c r="AO99" s="10"/>
      <c r="AP99" s="10"/>
      <c r="AQ99" s="10"/>
      <c r="AR99" s="10"/>
      <c r="AS99" s="10"/>
      <c r="AT99" s="10"/>
      <c r="AU99" s="10"/>
      <c r="AV99" s="10"/>
      <c r="AW99" s="10"/>
      <c r="AX99" s="10"/>
      <c r="AY99" s="10"/>
      <c r="AZ99" s="10"/>
    </row>
    <row r="100" spans="1:52" ht="21" customHeight="1">
      <c r="A100" s="67"/>
      <c r="B100" s="67"/>
      <c r="C100" s="67"/>
      <c r="D100" s="67"/>
      <c r="E100" s="68"/>
      <c r="F100" s="68"/>
      <c r="G100" s="68"/>
      <c r="H100" s="68"/>
      <c r="I100" s="68"/>
      <c r="J100" s="68"/>
      <c r="K100" s="68"/>
      <c r="L100" s="68"/>
      <c r="M100" s="68"/>
      <c r="N100" s="68"/>
      <c r="O100" s="68"/>
      <c r="P100" s="68"/>
      <c r="Q100" s="69"/>
      <c r="R100" s="69"/>
      <c r="S100" s="69"/>
      <c r="T100" s="69"/>
      <c r="U100" s="69"/>
      <c r="V100" s="69"/>
      <c r="W100" s="69"/>
      <c r="X100" s="69"/>
      <c r="Y100" s="69"/>
      <c r="Z100" s="69"/>
      <c r="AA100" s="69"/>
      <c r="AB100" s="69"/>
      <c r="AC100" s="69"/>
      <c r="AD100" s="69"/>
      <c r="AE100" s="69"/>
      <c r="AF100" s="69"/>
      <c r="AG100" s="65"/>
      <c r="AH100" s="121"/>
      <c r="AI100" s="10"/>
      <c r="AJ100" s="10"/>
      <c r="AK100" s="10"/>
      <c r="AL100" s="10"/>
      <c r="AM100" s="10"/>
      <c r="AN100" s="10"/>
      <c r="AO100" s="10"/>
      <c r="AP100" s="10"/>
      <c r="AQ100" s="10"/>
      <c r="AR100" s="10"/>
      <c r="AS100" s="10"/>
      <c r="AT100" s="10"/>
      <c r="AU100" s="10"/>
      <c r="AV100" s="10"/>
      <c r="AW100" s="10"/>
      <c r="AX100" s="10"/>
      <c r="AY100" s="10"/>
      <c r="AZ100" s="10"/>
    </row>
    <row r="101" spans="1:52" ht="21" customHeight="1">
      <c r="A101" s="67"/>
      <c r="B101" s="67"/>
      <c r="C101" s="67"/>
      <c r="D101" s="67"/>
      <c r="E101" s="68"/>
      <c r="F101" s="68"/>
      <c r="G101" s="68"/>
      <c r="H101" s="68"/>
      <c r="I101" s="68"/>
      <c r="J101" s="68"/>
      <c r="K101" s="68"/>
      <c r="L101" s="68"/>
      <c r="M101" s="68"/>
      <c r="N101" s="68"/>
      <c r="O101" s="68"/>
      <c r="P101" s="68"/>
      <c r="Q101" s="69"/>
      <c r="R101" s="69"/>
      <c r="S101" s="69"/>
      <c r="T101" s="69"/>
      <c r="U101" s="69"/>
      <c r="V101" s="69"/>
      <c r="W101" s="69"/>
      <c r="X101" s="69"/>
      <c r="Y101" s="69"/>
      <c r="Z101" s="69"/>
      <c r="AA101" s="69"/>
      <c r="AB101" s="69"/>
      <c r="AC101" s="69"/>
      <c r="AD101" s="69"/>
      <c r="AE101" s="69"/>
      <c r="AF101" s="69"/>
      <c r="AG101" s="65"/>
      <c r="AH101" s="121"/>
      <c r="AI101" s="10"/>
      <c r="AJ101" s="10"/>
      <c r="AK101" s="10"/>
      <c r="AL101" s="10"/>
      <c r="AM101" s="10"/>
      <c r="AN101" s="10"/>
      <c r="AO101" s="10"/>
      <c r="AP101" s="10"/>
      <c r="AQ101" s="10"/>
      <c r="AR101" s="10"/>
      <c r="AS101" s="10"/>
      <c r="AT101" s="10"/>
      <c r="AU101" s="10"/>
      <c r="AV101" s="10"/>
      <c r="AW101" s="10"/>
      <c r="AX101" s="10"/>
      <c r="AY101" s="10"/>
      <c r="AZ101" s="10"/>
    </row>
    <row r="102" spans="1:52" ht="21" customHeight="1">
      <c r="A102" s="67"/>
      <c r="B102" s="67"/>
      <c r="C102" s="67"/>
      <c r="D102" s="67"/>
      <c r="E102" s="68"/>
      <c r="F102" s="68"/>
      <c r="G102" s="68"/>
      <c r="H102" s="68"/>
      <c r="I102" s="68"/>
      <c r="J102" s="68"/>
      <c r="K102" s="68"/>
      <c r="L102" s="68"/>
      <c r="M102" s="68"/>
      <c r="N102" s="68"/>
      <c r="O102" s="68"/>
      <c r="P102" s="68"/>
      <c r="Q102" s="69"/>
      <c r="R102" s="69"/>
      <c r="S102" s="69"/>
      <c r="T102" s="69"/>
      <c r="U102" s="69"/>
      <c r="V102" s="69"/>
      <c r="W102" s="69"/>
      <c r="X102" s="69"/>
      <c r="Y102" s="69"/>
      <c r="Z102" s="69"/>
      <c r="AA102" s="69"/>
      <c r="AB102" s="69"/>
      <c r="AC102" s="69"/>
      <c r="AD102" s="69"/>
      <c r="AE102" s="69"/>
      <c r="AF102" s="69"/>
      <c r="AG102" s="65"/>
      <c r="AH102" s="121"/>
      <c r="AI102" s="10"/>
      <c r="AJ102" s="10"/>
      <c r="AK102" s="10"/>
      <c r="AL102" s="10"/>
      <c r="AM102" s="10"/>
      <c r="AN102" s="10"/>
      <c r="AO102" s="10"/>
      <c r="AP102" s="10"/>
      <c r="AQ102" s="10"/>
      <c r="AR102" s="10"/>
      <c r="AS102" s="10"/>
      <c r="AT102" s="10"/>
      <c r="AU102" s="10"/>
      <c r="AV102" s="10"/>
      <c r="AW102" s="10"/>
      <c r="AX102" s="10"/>
      <c r="AY102" s="10"/>
      <c r="AZ102" s="10"/>
    </row>
    <row r="103" spans="1:52" ht="21" customHeight="1">
      <c r="A103" s="64"/>
      <c r="B103" s="64"/>
      <c r="C103" s="64"/>
      <c r="D103" s="64"/>
      <c r="E103" s="65"/>
      <c r="F103" s="65"/>
      <c r="G103" s="65"/>
      <c r="H103" s="65"/>
      <c r="I103" s="65"/>
      <c r="J103" s="65"/>
      <c r="K103" s="65"/>
      <c r="L103" s="65"/>
      <c r="M103" s="65"/>
      <c r="N103" s="65"/>
      <c r="O103" s="65"/>
      <c r="P103" s="65"/>
      <c r="Q103" s="66"/>
      <c r="R103" s="66"/>
      <c r="S103" s="66"/>
      <c r="T103" s="66"/>
      <c r="U103" s="66"/>
      <c r="V103" s="66"/>
      <c r="W103" s="66"/>
      <c r="X103" s="66"/>
      <c r="Y103" s="66"/>
      <c r="Z103" s="66"/>
      <c r="AA103" s="66"/>
      <c r="AB103" s="66"/>
      <c r="AC103" s="66"/>
      <c r="AD103" s="66"/>
      <c r="AE103" s="66"/>
      <c r="AF103" s="66"/>
      <c r="AG103" s="65"/>
      <c r="AH103" s="121"/>
      <c r="AI103" s="10"/>
      <c r="AJ103" s="10"/>
      <c r="AK103" s="10"/>
      <c r="AL103" s="10"/>
      <c r="AM103" s="10"/>
      <c r="AN103" s="10"/>
      <c r="AO103" s="10"/>
      <c r="AP103" s="10"/>
      <c r="AQ103" s="10"/>
      <c r="AR103" s="10"/>
      <c r="AS103" s="10"/>
      <c r="AT103" s="10"/>
      <c r="AU103" s="10"/>
      <c r="AV103" s="10"/>
      <c r="AW103" s="10"/>
      <c r="AX103" s="10"/>
      <c r="AY103" s="10"/>
      <c r="AZ103" s="10"/>
    </row>
    <row r="104" spans="1:52" ht="21" customHeight="1">
      <c r="A104" s="64"/>
      <c r="B104" s="64"/>
      <c r="C104" s="64"/>
      <c r="D104" s="64"/>
      <c r="E104" s="65"/>
      <c r="F104" s="65"/>
      <c r="G104" s="65"/>
      <c r="H104" s="65"/>
      <c r="I104" s="65"/>
      <c r="J104" s="65"/>
      <c r="K104" s="65"/>
      <c r="L104" s="65"/>
      <c r="M104" s="65"/>
      <c r="N104" s="65"/>
      <c r="O104" s="65"/>
      <c r="P104" s="65"/>
      <c r="Q104" s="66"/>
      <c r="R104" s="66"/>
      <c r="S104" s="66"/>
      <c r="T104" s="66"/>
      <c r="U104" s="66"/>
      <c r="V104" s="66"/>
      <c r="W104" s="66"/>
      <c r="X104" s="66"/>
      <c r="Y104" s="66"/>
      <c r="Z104" s="66"/>
      <c r="AA104" s="66"/>
      <c r="AB104" s="66"/>
      <c r="AC104" s="66"/>
      <c r="AD104" s="66"/>
      <c r="AE104" s="66"/>
      <c r="AF104" s="66"/>
      <c r="AG104" s="65"/>
      <c r="AH104" s="121"/>
      <c r="AI104" s="10"/>
      <c r="AJ104" s="10"/>
      <c r="AK104" s="10"/>
      <c r="AL104" s="10"/>
      <c r="AM104" s="10"/>
      <c r="AN104" s="10"/>
      <c r="AO104" s="10"/>
      <c r="AP104" s="10"/>
      <c r="AQ104" s="10"/>
      <c r="AR104" s="10"/>
      <c r="AS104" s="10"/>
      <c r="AT104" s="10"/>
      <c r="AU104" s="10"/>
      <c r="AV104" s="10"/>
      <c r="AW104" s="10"/>
      <c r="AX104" s="10"/>
      <c r="AY104" s="10"/>
      <c r="AZ104" s="10"/>
    </row>
    <row r="105" spans="1:52" ht="21" customHeight="1">
      <c r="A105" s="64"/>
      <c r="B105" s="64"/>
      <c r="C105" s="64"/>
      <c r="D105" s="64"/>
      <c r="E105" s="65"/>
      <c r="F105" s="65"/>
      <c r="G105" s="65"/>
      <c r="H105" s="65"/>
      <c r="I105" s="65"/>
      <c r="J105" s="65"/>
      <c r="K105" s="65"/>
      <c r="L105" s="65"/>
      <c r="M105" s="65"/>
      <c r="N105" s="65"/>
      <c r="O105" s="65"/>
      <c r="P105" s="65"/>
      <c r="Q105" s="66"/>
      <c r="R105" s="66"/>
      <c r="S105" s="66"/>
      <c r="T105" s="66"/>
      <c r="U105" s="66"/>
      <c r="V105" s="66"/>
      <c r="W105" s="66"/>
      <c r="X105" s="66"/>
      <c r="Y105" s="66"/>
      <c r="Z105" s="66"/>
      <c r="AA105" s="66"/>
      <c r="AB105" s="66"/>
      <c r="AC105" s="66"/>
      <c r="AD105" s="66"/>
      <c r="AE105" s="66"/>
      <c r="AF105" s="66"/>
      <c r="AG105" s="65"/>
      <c r="AH105" s="121"/>
      <c r="AI105" s="10"/>
      <c r="AJ105" s="10"/>
      <c r="AK105" s="10"/>
      <c r="AL105" s="10"/>
      <c r="AM105" s="10"/>
      <c r="AN105" s="10"/>
      <c r="AO105" s="10"/>
      <c r="AP105" s="10"/>
      <c r="AQ105" s="10"/>
      <c r="AR105" s="10"/>
      <c r="AS105" s="10"/>
      <c r="AT105" s="10"/>
      <c r="AU105" s="10"/>
      <c r="AV105" s="10"/>
      <c r="AW105" s="10"/>
      <c r="AX105" s="10"/>
      <c r="AY105" s="10"/>
      <c r="AZ105" s="10"/>
    </row>
    <row r="106" spans="1:52" ht="21" customHeight="1">
      <c r="A106" s="64"/>
      <c r="B106" s="64"/>
      <c r="C106" s="64"/>
      <c r="D106" s="64"/>
      <c r="E106" s="65"/>
      <c r="F106" s="65"/>
      <c r="G106" s="65"/>
      <c r="H106" s="65"/>
      <c r="I106" s="65"/>
      <c r="J106" s="65"/>
      <c r="K106" s="65"/>
      <c r="L106" s="65"/>
      <c r="M106" s="65"/>
      <c r="N106" s="65"/>
      <c r="O106" s="65"/>
      <c r="P106" s="65"/>
      <c r="Q106" s="66"/>
      <c r="R106" s="66"/>
      <c r="S106" s="66"/>
      <c r="T106" s="66"/>
      <c r="U106" s="66"/>
      <c r="V106" s="66"/>
      <c r="W106" s="66"/>
      <c r="X106" s="66"/>
      <c r="Y106" s="66"/>
      <c r="Z106" s="66"/>
      <c r="AA106" s="66"/>
      <c r="AB106" s="66"/>
      <c r="AC106" s="66"/>
      <c r="AD106" s="66"/>
      <c r="AE106" s="66"/>
      <c r="AF106" s="66"/>
      <c r="AG106" s="65"/>
      <c r="AH106" s="121"/>
      <c r="AI106" s="10"/>
      <c r="AJ106" s="10"/>
      <c r="AK106" s="10"/>
      <c r="AL106" s="10"/>
      <c r="AM106" s="10"/>
      <c r="AN106" s="10"/>
      <c r="AO106" s="10"/>
      <c r="AP106" s="10"/>
      <c r="AQ106" s="10"/>
      <c r="AR106" s="10"/>
      <c r="AS106" s="10"/>
      <c r="AT106" s="10"/>
      <c r="AU106" s="10"/>
      <c r="AV106" s="10"/>
      <c r="AW106" s="10"/>
      <c r="AX106" s="10"/>
      <c r="AY106" s="10"/>
      <c r="AZ106" s="10"/>
    </row>
    <row r="107" spans="1:52" ht="21" customHeight="1">
      <c r="A107" s="64"/>
      <c r="B107" s="64"/>
      <c r="C107" s="64"/>
      <c r="D107" s="64"/>
      <c r="E107" s="65"/>
      <c r="F107" s="65"/>
      <c r="G107" s="65"/>
      <c r="H107" s="65"/>
      <c r="I107" s="65"/>
      <c r="J107" s="65"/>
      <c r="K107" s="65"/>
      <c r="L107" s="65"/>
      <c r="M107" s="65"/>
      <c r="N107" s="65"/>
      <c r="O107" s="65"/>
      <c r="P107" s="65"/>
      <c r="Q107" s="66"/>
      <c r="R107" s="66"/>
      <c r="S107" s="66"/>
      <c r="T107" s="66"/>
      <c r="U107" s="66"/>
      <c r="V107" s="66"/>
      <c r="W107" s="66"/>
      <c r="X107" s="66"/>
      <c r="Y107" s="66"/>
      <c r="Z107" s="66"/>
      <c r="AA107" s="66"/>
      <c r="AB107" s="66"/>
      <c r="AC107" s="66"/>
      <c r="AD107" s="66"/>
      <c r="AE107" s="66"/>
      <c r="AF107" s="66"/>
      <c r="AG107" s="65"/>
      <c r="AH107" s="121"/>
      <c r="AI107" s="10"/>
      <c r="AJ107" s="10"/>
      <c r="AK107" s="10"/>
      <c r="AL107" s="10"/>
      <c r="AM107" s="10"/>
      <c r="AN107" s="10"/>
      <c r="AO107" s="10"/>
      <c r="AP107" s="10"/>
      <c r="AQ107" s="10"/>
      <c r="AR107" s="10"/>
      <c r="AS107" s="10"/>
      <c r="AT107" s="10"/>
      <c r="AU107" s="10"/>
      <c r="AV107" s="10"/>
      <c r="AW107" s="10"/>
      <c r="AX107" s="10"/>
      <c r="AY107" s="10"/>
      <c r="AZ107" s="10"/>
    </row>
    <row r="108" spans="1:52" ht="21" customHeight="1">
      <c r="A108" s="64"/>
      <c r="B108" s="64"/>
      <c r="C108" s="64"/>
      <c r="D108" s="64"/>
      <c r="E108" s="65"/>
      <c r="F108" s="65"/>
      <c r="G108" s="65"/>
      <c r="H108" s="65"/>
      <c r="I108" s="65"/>
      <c r="J108" s="65"/>
      <c r="K108" s="65"/>
      <c r="L108" s="65"/>
      <c r="M108" s="65"/>
      <c r="N108" s="65"/>
      <c r="O108" s="65"/>
      <c r="P108" s="65"/>
      <c r="Q108" s="66"/>
      <c r="R108" s="66"/>
      <c r="S108" s="66"/>
      <c r="T108" s="66"/>
      <c r="U108" s="66"/>
      <c r="V108" s="66"/>
      <c r="W108" s="66"/>
      <c r="X108" s="66"/>
      <c r="Y108" s="66"/>
      <c r="Z108" s="66"/>
      <c r="AA108" s="66"/>
      <c r="AB108" s="66"/>
      <c r="AC108" s="66"/>
      <c r="AD108" s="66"/>
      <c r="AE108" s="66"/>
      <c r="AF108" s="66"/>
      <c r="AG108" s="65"/>
      <c r="AH108" s="121"/>
      <c r="AI108" s="10"/>
      <c r="AJ108" s="10"/>
      <c r="AK108" s="10"/>
      <c r="AL108" s="10"/>
      <c r="AM108" s="10"/>
      <c r="AN108" s="10"/>
      <c r="AO108" s="10"/>
      <c r="AP108" s="10"/>
      <c r="AQ108" s="10"/>
      <c r="AR108" s="10"/>
      <c r="AS108" s="10"/>
      <c r="AT108" s="10"/>
      <c r="AU108" s="10"/>
      <c r="AV108" s="10"/>
      <c r="AW108" s="10"/>
      <c r="AX108" s="10"/>
      <c r="AY108" s="10"/>
      <c r="AZ108" s="10"/>
    </row>
    <row r="109" spans="1:52" ht="21" customHeight="1">
      <c r="A109" s="64"/>
      <c r="B109" s="64"/>
      <c r="C109" s="64"/>
      <c r="D109" s="64"/>
      <c r="E109" s="65"/>
      <c r="F109" s="65"/>
      <c r="G109" s="65"/>
      <c r="H109" s="65"/>
      <c r="I109" s="65"/>
      <c r="J109" s="65"/>
      <c r="K109" s="65"/>
      <c r="L109" s="65"/>
      <c r="M109" s="65"/>
      <c r="N109" s="65"/>
      <c r="O109" s="65"/>
      <c r="P109" s="65"/>
      <c r="Q109" s="66"/>
      <c r="R109" s="66"/>
      <c r="S109" s="66"/>
      <c r="T109" s="66"/>
      <c r="U109" s="66"/>
      <c r="V109" s="66"/>
      <c r="W109" s="66"/>
      <c r="X109" s="66"/>
      <c r="Y109" s="66"/>
      <c r="Z109" s="66"/>
      <c r="AA109" s="66"/>
      <c r="AB109" s="66"/>
      <c r="AC109" s="66"/>
      <c r="AD109" s="66"/>
      <c r="AE109" s="66"/>
      <c r="AF109" s="66"/>
      <c r="AG109" s="65"/>
      <c r="AH109" s="121"/>
      <c r="AI109" s="10"/>
      <c r="AJ109" s="10"/>
      <c r="AK109" s="10"/>
      <c r="AL109" s="10"/>
      <c r="AM109" s="10"/>
      <c r="AN109" s="10"/>
      <c r="AO109" s="10"/>
      <c r="AP109" s="10"/>
      <c r="AQ109" s="10"/>
      <c r="AR109" s="10"/>
      <c r="AS109" s="10"/>
      <c r="AT109" s="10"/>
      <c r="AU109" s="10"/>
      <c r="AV109" s="10"/>
      <c r="AW109" s="10"/>
      <c r="AX109" s="10"/>
      <c r="AY109" s="10"/>
      <c r="AZ109" s="10"/>
    </row>
    <row r="110" spans="1:52" ht="21" customHeight="1">
      <c r="A110" s="64"/>
      <c r="B110" s="64"/>
      <c r="C110" s="64"/>
      <c r="D110" s="64"/>
      <c r="E110" s="65"/>
      <c r="F110" s="65"/>
      <c r="G110" s="65"/>
      <c r="H110" s="65"/>
      <c r="I110" s="65"/>
      <c r="J110" s="65"/>
      <c r="K110" s="65"/>
      <c r="L110" s="65"/>
      <c r="M110" s="65"/>
      <c r="N110" s="65"/>
      <c r="O110" s="65"/>
      <c r="P110" s="65"/>
      <c r="Q110" s="66"/>
      <c r="R110" s="66"/>
      <c r="S110" s="66"/>
      <c r="T110" s="66"/>
      <c r="U110" s="66"/>
      <c r="V110" s="66"/>
      <c r="W110" s="66"/>
      <c r="X110" s="66"/>
      <c r="Y110" s="66"/>
      <c r="Z110" s="66"/>
      <c r="AA110" s="66"/>
      <c r="AB110" s="66"/>
      <c r="AC110" s="66"/>
      <c r="AD110" s="66"/>
      <c r="AE110" s="66"/>
      <c r="AF110" s="66"/>
      <c r="AG110" s="65"/>
      <c r="AH110" s="121"/>
      <c r="AI110" s="10"/>
      <c r="AJ110" s="10"/>
      <c r="AK110" s="10"/>
      <c r="AL110" s="10"/>
      <c r="AM110" s="10"/>
      <c r="AN110" s="10"/>
      <c r="AO110" s="10"/>
      <c r="AP110" s="10"/>
      <c r="AQ110" s="10"/>
      <c r="AR110" s="10"/>
      <c r="AS110" s="10"/>
      <c r="AT110" s="10"/>
      <c r="AU110" s="10"/>
      <c r="AV110" s="10"/>
      <c r="AW110" s="10"/>
      <c r="AX110" s="10"/>
      <c r="AY110" s="10"/>
      <c r="AZ110" s="10"/>
    </row>
    <row r="111" spans="1:52" ht="21" customHeight="1">
      <c r="A111" s="64"/>
      <c r="B111" s="64"/>
      <c r="C111" s="64"/>
      <c r="D111" s="64"/>
      <c r="E111" s="65"/>
      <c r="F111" s="65"/>
      <c r="G111" s="65"/>
      <c r="H111" s="65"/>
      <c r="I111" s="65"/>
      <c r="J111" s="65"/>
      <c r="K111" s="65"/>
      <c r="L111" s="65"/>
      <c r="M111" s="65"/>
      <c r="N111" s="65"/>
      <c r="O111" s="65"/>
      <c r="P111" s="65"/>
      <c r="Q111" s="66"/>
      <c r="R111" s="66"/>
      <c r="S111" s="66"/>
      <c r="T111" s="66"/>
      <c r="U111" s="66"/>
      <c r="V111" s="66"/>
      <c r="W111" s="66"/>
      <c r="X111" s="66"/>
      <c r="Y111" s="66"/>
      <c r="Z111" s="66"/>
      <c r="AA111" s="66"/>
      <c r="AB111" s="66"/>
      <c r="AC111" s="66"/>
      <c r="AD111" s="66"/>
      <c r="AE111" s="66"/>
      <c r="AF111" s="66"/>
      <c r="AG111" s="65"/>
      <c r="AH111" s="121"/>
      <c r="AI111" s="10"/>
      <c r="AJ111" s="10"/>
      <c r="AK111" s="10"/>
      <c r="AL111" s="10"/>
      <c r="AM111" s="10"/>
      <c r="AN111" s="10"/>
      <c r="AO111" s="10"/>
      <c r="AP111" s="10"/>
      <c r="AQ111" s="10"/>
      <c r="AR111" s="10"/>
      <c r="AS111" s="10"/>
      <c r="AT111" s="10"/>
      <c r="AU111" s="10"/>
      <c r="AV111" s="10"/>
      <c r="AW111" s="10"/>
      <c r="AX111" s="10"/>
      <c r="AY111" s="10"/>
      <c r="AZ111" s="10"/>
    </row>
    <row r="112" spans="1:52" ht="21" customHeight="1">
      <c r="A112" s="64"/>
      <c r="B112" s="64"/>
      <c r="C112" s="64"/>
      <c r="D112" s="64"/>
      <c r="E112" s="65"/>
      <c r="F112" s="65"/>
      <c r="G112" s="65"/>
      <c r="H112" s="65"/>
      <c r="I112" s="65"/>
      <c r="J112" s="65"/>
      <c r="K112" s="65"/>
      <c r="L112" s="65"/>
      <c r="M112" s="65"/>
      <c r="N112" s="65"/>
      <c r="O112" s="65"/>
      <c r="P112" s="65"/>
      <c r="Q112" s="66"/>
      <c r="R112" s="66"/>
      <c r="S112" s="66"/>
      <c r="T112" s="66"/>
      <c r="U112" s="66"/>
      <c r="V112" s="66"/>
      <c r="W112" s="66"/>
      <c r="X112" s="66"/>
      <c r="Y112" s="66"/>
      <c r="Z112" s="66"/>
      <c r="AA112" s="66"/>
      <c r="AB112" s="66"/>
      <c r="AC112" s="66"/>
      <c r="AD112" s="66"/>
      <c r="AE112" s="66"/>
      <c r="AF112" s="66"/>
      <c r="AG112" s="65"/>
      <c r="AH112" s="121"/>
      <c r="AI112" s="10"/>
      <c r="AJ112" s="10"/>
      <c r="AK112" s="10"/>
      <c r="AL112" s="10"/>
      <c r="AM112" s="10"/>
      <c r="AN112" s="10"/>
      <c r="AO112" s="10"/>
      <c r="AP112" s="10"/>
      <c r="AQ112" s="10"/>
      <c r="AR112" s="10"/>
      <c r="AS112" s="10"/>
      <c r="AT112" s="10"/>
      <c r="AU112" s="10"/>
      <c r="AV112" s="10"/>
      <c r="AW112" s="10"/>
      <c r="AX112" s="10"/>
      <c r="AY112" s="10"/>
      <c r="AZ112" s="10"/>
    </row>
    <row r="113" spans="1:52" ht="21" customHeight="1">
      <c r="A113" s="64"/>
      <c r="B113" s="64"/>
      <c r="C113" s="64"/>
      <c r="D113" s="64"/>
      <c r="E113" s="65"/>
      <c r="F113" s="65"/>
      <c r="G113" s="65"/>
      <c r="H113" s="65"/>
      <c r="I113" s="65"/>
      <c r="J113" s="65"/>
      <c r="K113" s="65"/>
      <c r="L113" s="65"/>
      <c r="M113" s="65"/>
      <c r="N113" s="65"/>
      <c r="O113" s="65"/>
      <c r="P113" s="65"/>
      <c r="Q113" s="66"/>
      <c r="R113" s="66"/>
      <c r="S113" s="66"/>
      <c r="T113" s="66"/>
      <c r="U113" s="66"/>
      <c r="V113" s="66"/>
      <c r="W113" s="66"/>
      <c r="X113" s="66"/>
      <c r="Y113" s="66"/>
      <c r="Z113" s="66"/>
      <c r="AA113" s="66"/>
      <c r="AB113" s="66"/>
      <c r="AC113" s="66"/>
      <c r="AD113" s="66"/>
      <c r="AE113" s="66"/>
      <c r="AF113" s="66"/>
      <c r="AG113" s="65"/>
      <c r="AH113" s="121"/>
      <c r="AI113" s="10"/>
      <c r="AJ113" s="10"/>
      <c r="AK113" s="10"/>
      <c r="AL113" s="10"/>
      <c r="AM113" s="10"/>
      <c r="AN113" s="10"/>
      <c r="AO113" s="10"/>
      <c r="AP113" s="10"/>
      <c r="AQ113" s="10"/>
      <c r="AR113" s="10"/>
      <c r="AS113" s="10"/>
      <c r="AT113" s="10"/>
      <c r="AU113" s="10"/>
      <c r="AV113" s="10"/>
      <c r="AW113" s="10"/>
      <c r="AX113" s="10"/>
      <c r="AY113" s="10"/>
      <c r="AZ113" s="10"/>
    </row>
    <row r="114" spans="1:52" ht="21" customHeight="1">
      <c r="A114" s="64"/>
      <c r="B114" s="64"/>
      <c r="C114" s="64"/>
      <c r="D114" s="64"/>
      <c r="E114" s="65"/>
      <c r="F114" s="65"/>
      <c r="G114" s="65"/>
      <c r="H114" s="65"/>
      <c r="I114" s="65"/>
      <c r="J114" s="65"/>
      <c r="K114" s="65"/>
      <c r="L114" s="65"/>
      <c r="M114" s="65"/>
      <c r="N114" s="65"/>
      <c r="O114" s="65"/>
      <c r="P114" s="65"/>
      <c r="Q114" s="66"/>
      <c r="R114" s="66"/>
      <c r="S114" s="66"/>
      <c r="T114" s="66"/>
      <c r="U114" s="66"/>
      <c r="V114" s="66"/>
      <c r="W114" s="66"/>
      <c r="X114" s="66"/>
      <c r="Y114" s="66"/>
      <c r="Z114" s="66"/>
      <c r="AA114" s="66"/>
      <c r="AB114" s="66"/>
      <c r="AC114" s="66"/>
      <c r="AD114" s="66"/>
      <c r="AE114" s="66"/>
      <c r="AF114" s="66"/>
      <c r="AG114" s="65"/>
      <c r="AH114" s="121"/>
      <c r="AI114" s="10"/>
      <c r="AJ114" s="10"/>
      <c r="AK114" s="10"/>
      <c r="AL114" s="10"/>
      <c r="AM114" s="10"/>
      <c r="AN114" s="10"/>
      <c r="AO114" s="10"/>
      <c r="AP114" s="10"/>
      <c r="AQ114" s="10"/>
      <c r="AR114" s="10"/>
      <c r="AS114" s="10"/>
      <c r="AT114" s="10"/>
      <c r="AU114" s="10"/>
      <c r="AV114" s="10"/>
      <c r="AW114" s="10"/>
      <c r="AX114" s="10"/>
      <c r="AY114" s="10"/>
      <c r="AZ114" s="10"/>
    </row>
    <row r="115" spans="1:52" ht="21" customHeight="1">
      <c r="A115" s="64"/>
      <c r="B115" s="64"/>
      <c r="C115" s="64"/>
      <c r="D115" s="64"/>
      <c r="E115" s="65"/>
      <c r="F115" s="65"/>
      <c r="G115" s="65"/>
      <c r="H115" s="65"/>
      <c r="I115" s="65"/>
      <c r="J115" s="65"/>
      <c r="K115" s="65"/>
      <c r="L115" s="65"/>
      <c r="M115" s="65"/>
      <c r="N115" s="65"/>
      <c r="O115" s="65"/>
      <c r="P115" s="65"/>
      <c r="Q115" s="66"/>
      <c r="R115" s="66"/>
      <c r="S115" s="66"/>
      <c r="T115" s="66"/>
      <c r="U115" s="66"/>
      <c r="V115" s="66"/>
      <c r="W115" s="66"/>
      <c r="X115" s="66"/>
      <c r="Y115" s="66"/>
      <c r="Z115" s="66"/>
      <c r="AA115" s="66"/>
      <c r="AB115" s="66"/>
      <c r="AC115" s="66"/>
      <c r="AD115" s="66"/>
      <c r="AE115" s="66"/>
      <c r="AF115" s="66"/>
      <c r="AG115" s="65"/>
      <c r="AH115" s="121"/>
      <c r="AI115" s="10"/>
      <c r="AJ115" s="10"/>
      <c r="AK115" s="10"/>
      <c r="AL115" s="10"/>
      <c r="AM115" s="10"/>
      <c r="AN115" s="10"/>
      <c r="AO115" s="10"/>
      <c r="AP115" s="10"/>
      <c r="AQ115" s="10"/>
      <c r="AR115" s="10"/>
      <c r="AS115" s="10"/>
      <c r="AT115" s="10"/>
      <c r="AU115" s="10"/>
      <c r="AV115" s="10"/>
      <c r="AW115" s="10"/>
      <c r="AX115" s="10"/>
      <c r="AY115" s="10"/>
      <c r="AZ115" s="10"/>
    </row>
    <row r="116" spans="1:52" ht="21" customHeight="1">
      <c r="A116" s="64"/>
      <c r="B116" s="64"/>
      <c r="C116" s="64"/>
      <c r="D116" s="64"/>
      <c r="E116" s="65"/>
      <c r="F116" s="65"/>
      <c r="G116" s="65"/>
      <c r="H116" s="65"/>
      <c r="I116" s="65"/>
      <c r="J116" s="65"/>
      <c r="K116" s="65"/>
      <c r="L116" s="65"/>
      <c r="M116" s="65"/>
      <c r="N116" s="65"/>
      <c r="O116" s="65"/>
      <c r="P116" s="65"/>
      <c r="Q116" s="66"/>
      <c r="R116" s="66"/>
      <c r="S116" s="66"/>
      <c r="T116" s="66"/>
      <c r="U116" s="66"/>
      <c r="V116" s="66"/>
      <c r="W116" s="66"/>
      <c r="X116" s="66"/>
      <c r="Y116" s="66"/>
      <c r="Z116" s="66"/>
      <c r="AA116" s="66"/>
      <c r="AB116" s="66"/>
      <c r="AC116" s="66"/>
      <c r="AD116" s="66"/>
      <c r="AE116" s="66"/>
      <c r="AF116" s="66"/>
      <c r="AG116" s="65"/>
      <c r="AH116" s="121"/>
      <c r="AI116" s="10"/>
      <c r="AJ116" s="10"/>
      <c r="AK116" s="10"/>
      <c r="AL116" s="10"/>
      <c r="AM116" s="10"/>
      <c r="AN116" s="10"/>
      <c r="AO116" s="10"/>
      <c r="AP116" s="10"/>
      <c r="AQ116" s="10"/>
      <c r="AR116" s="10"/>
      <c r="AS116" s="10"/>
      <c r="AT116" s="10"/>
      <c r="AU116" s="10"/>
      <c r="AV116" s="10"/>
      <c r="AW116" s="10"/>
      <c r="AX116" s="10"/>
      <c r="AY116" s="10"/>
      <c r="AZ116" s="10"/>
    </row>
    <row r="117" spans="1:52" ht="21" customHeight="1">
      <c r="A117" s="64"/>
      <c r="B117" s="64"/>
      <c r="C117" s="64"/>
      <c r="D117" s="64"/>
      <c r="E117" s="65"/>
      <c r="F117" s="65"/>
      <c r="G117" s="65"/>
      <c r="H117" s="65"/>
      <c r="I117" s="65"/>
      <c r="J117" s="65"/>
      <c r="K117" s="65"/>
      <c r="L117" s="65"/>
      <c r="M117" s="65"/>
      <c r="N117" s="65"/>
      <c r="O117" s="65"/>
      <c r="P117" s="65"/>
      <c r="Q117" s="66"/>
      <c r="R117" s="66"/>
      <c r="S117" s="66"/>
      <c r="T117" s="66"/>
      <c r="U117" s="66"/>
      <c r="V117" s="66"/>
      <c r="W117" s="66"/>
      <c r="X117" s="66"/>
      <c r="Y117" s="66"/>
      <c r="Z117" s="66"/>
      <c r="AA117" s="66"/>
      <c r="AB117" s="66"/>
      <c r="AC117" s="66"/>
      <c r="AD117" s="66"/>
      <c r="AE117" s="66"/>
      <c r="AF117" s="66"/>
      <c r="AG117" s="65"/>
      <c r="AH117" s="121"/>
      <c r="AI117" s="10"/>
      <c r="AJ117" s="10"/>
      <c r="AK117" s="10"/>
      <c r="AL117" s="10"/>
      <c r="AM117" s="10"/>
      <c r="AN117" s="10"/>
      <c r="AO117" s="10"/>
      <c r="AP117" s="10"/>
      <c r="AQ117" s="10"/>
      <c r="AR117" s="10"/>
      <c r="AS117" s="10"/>
      <c r="AT117" s="10"/>
      <c r="AU117" s="10"/>
      <c r="AV117" s="10"/>
      <c r="AW117" s="10"/>
      <c r="AX117" s="10"/>
      <c r="AY117" s="10"/>
      <c r="AZ117" s="10"/>
    </row>
    <row r="118" spans="1:52" ht="21" customHeight="1">
      <c r="A118" s="64"/>
      <c r="B118" s="64"/>
      <c r="C118" s="64"/>
      <c r="D118" s="64"/>
      <c r="E118" s="65"/>
      <c r="F118" s="65"/>
      <c r="G118" s="65"/>
      <c r="H118" s="65"/>
      <c r="I118" s="65"/>
      <c r="J118" s="65"/>
      <c r="K118" s="65"/>
      <c r="L118" s="65"/>
      <c r="M118" s="65"/>
      <c r="N118" s="65"/>
      <c r="O118" s="65"/>
      <c r="P118" s="65"/>
      <c r="Q118" s="66"/>
      <c r="R118" s="66"/>
      <c r="S118" s="66"/>
      <c r="T118" s="66"/>
      <c r="U118" s="66"/>
      <c r="V118" s="66"/>
      <c r="W118" s="66"/>
      <c r="X118" s="66"/>
      <c r="Y118" s="66"/>
      <c r="Z118" s="66"/>
      <c r="AA118" s="66"/>
      <c r="AB118" s="66"/>
      <c r="AC118" s="66"/>
      <c r="AD118" s="66"/>
      <c r="AE118" s="66"/>
      <c r="AF118" s="66"/>
      <c r="AG118" s="65"/>
      <c r="AH118" s="121"/>
      <c r="AI118" s="10"/>
      <c r="AJ118" s="10"/>
      <c r="AK118" s="10"/>
      <c r="AL118" s="10"/>
      <c r="AM118" s="10"/>
      <c r="AN118" s="10"/>
      <c r="AO118" s="10"/>
      <c r="AP118" s="10"/>
      <c r="AQ118" s="10"/>
      <c r="AR118" s="10"/>
      <c r="AS118" s="10"/>
      <c r="AT118" s="10"/>
      <c r="AU118" s="10"/>
      <c r="AV118" s="10"/>
      <c r="AW118" s="10"/>
      <c r="AX118" s="10"/>
      <c r="AY118" s="10"/>
      <c r="AZ118" s="10"/>
    </row>
    <row r="119" spans="1:52" ht="21" customHeight="1">
      <c r="A119" s="64"/>
      <c r="B119" s="64"/>
      <c r="C119" s="64"/>
      <c r="D119" s="64"/>
      <c r="E119" s="65"/>
      <c r="F119" s="65"/>
      <c r="G119" s="65"/>
      <c r="H119" s="65"/>
      <c r="I119" s="65"/>
      <c r="J119" s="65"/>
      <c r="K119" s="65"/>
      <c r="L119" s="65"/>
      <c r="M119" s="65"/>
      <c r="N119" s="65"/>
      <c r="O119" s="65"/>
      <c r="P119" s="65"/>
      <c r="Q119" s="66"/>
      <c r="R119" s="66"/>
      <c r="S119" s="66"/>
      <c r="T119" s="66"/>
      <c r="U119" s="66"/>
      <c r="V119" s="66"/>
      <c r="W119" s="66"/>
      <c r="X119" s="66"/>
      <c r="Y119" s="66"/>
      <c r="Z119" s="66"/>
      <c r="AA119" s="66"/>
      <c r="AB119" s="66"/>
      <c r="AC119" s="66"/>
      <c r="AD119" s="66"/>
      <c r="AE119" s="66"/>
      <c r="AF119" s="66"/>
      <c r="AG119" s="65"/>
      <c r="AH119" s="121"/>
      <c r="AI119" s="10"/>
      <c r="AJ119" s="10"/>
      <c r="AK119" s="10"/>
      <c r="AL119" s="10"/>
      <c r="AM119" s="10"/>
      <c r="AN119" s="10"/>
      <c r="AO119" s="10"/>
      <c r="AP119" s="10"/>
      <c r="AQ119" s="10"/>
      <c r="AR119" s="10"/>
      <c r="AS119" s="10"/>
      <c r="AT119" s="10"/>
      <c r="AU119" s="10"/>
      <c r="AV119" s="10"/>
      <c r="AW119" s="10"/>
      <c r="AX119" s="10"/>
      <c r="AY119" s="10"/>
      <c r="AZ119" s="10"/>
    </row>
    <row r="120" spans="1:52" ht="21" customHeight="1">
      <c r="A120" s="64"/>
      <c r="B120" s="64"/>
      <c r="C120" s="64"/>
      <c r="D120" s="64"/>
      <c r="E120" s="65"/>
      <c r="F120" s="65"/>
      <c r="G120" s="65"/>
      <c r="H120" s="65"/>
      <c r="I120" s="65"/>
      <c r="J120" s="65"/>
      <c r="K120" s="65"/>
      <c r="L120" s="65"/>
      <c r="M120" s="65"/>
      <c r="N120" s="65"/>
      <c r="O120" s="65"/>
      <c r="P120" s="65"/>
      <c r="Q120" s="66"/>
      <c r="R120" s="66"/>
      <c r="S120" s="66"/>
      <c r="T120" s="66"/>
      <c r="U120" s="66"/>
      <c r="V120" s="66"/>
      <c r="W120" s="66"/>
      <c r="X120" s="66"/>
      <c r="Y120" s="66"/>
      <c r="Z120" s="66"/>
      <c r="AA120" s="66"/>
      <c r="AB120" s="66"/>
      <c r="AC120" s="66"/>
      <c r="AD120" s="66"/>
      <c r="AE120" s="66"/>
      <c r="AF120" s="66"/>
      <c r="AG120" s="65"/>
      <c r="AH120" s="121"/>
      <c r="AI120" s="10"/>
      <c r="AJ120" s="10"/>
      <c r="AK120" s="10"/>
      <c r="AL120" s="10"/>
      <c r="AM120" s="10"/>
      <c r="AN120" s="10"/>
      <c r="AO120" s="10"/>
      <c r="AP120" s="10"/>
      <c r="AQ120" s="10"/>
      <c r="AR120" s="10"/>
      <c r="AS120" s="10"/>
      <c r="AT120" s="10"/>
      <c r="AU120" s="10"/>
      <c r="AV120" s="10"/>
      <c r="AW120" s="10"/>
      <c r="AX120" s="10"/>
      <c r="AY120" s="10"/>
      <c r="AZ120" s="10"/>
    </row>
    <row r="121" spans="1:52" ht="21" customHeight="1">
      <c r="A121" s="64"/>
      <c r="B121" s="64"/>
      <c r="C121" s="64"/>
      <c r="D121" s="64"/>
      <c r="E121" s="65"/>
      <c r="F121" s="65"/>
      <c r="G121" s="65"/>
      <c r="H121" s="65"/>
      <c r="I121" s="65"/>
      <c r="J121" s="65"/>
      <c r="K121" s="65"/>
      <c r="L121" s="65"/>
      <c r="M121" s="65"/>
      <c r="N121" s="65"/>
      <c r="O121" s="65"/>
      <c r="P121" s="65"/>
      <c r="Q121" s="66"/>
      <c r="R121" s="66"/>
      <c r="S121" s="66"/>
      <c r="T121" s="66"/>
      <c r="U121" s="66"/>
      <c r="V121" s="66"/>
      <c r="W121" s="66"/>
      <c r="X121" s="66"/>
      <c r="Y121" s="66"/>
      <c r="Z121" s="66"/>
      <c r="AA121" s="66"/>
      <c r="AB121" s="66"/>
      <c r="AC121" s="66"/>
      <c r="AD121" s="66"/>
      <c r="AE121" s="66"/>
      <c r="AF121" s="66"/>
      <c r="AG121" s="65"/>
      <c r="AH121" s="121"/>
      <c r="AI121" s="10"/>
      <c r="AJ121" s="10"/>
      <c r="AK121" s="10"/>
      <c r="AL121" s="10"/>
      <c r="AM121" s="10"/>
      <c r="AN121" s="10"/>
      <c r="AO121" s="10"/>
      <c r="AP121" s="10"/>
      <c r="AQ121" s="10"/>
      <c r="AR121" s="10"/>
      <c r="AS121" s="10"/>
      <c r="AT121" s="10"/>
      <c r="AU121" s="10"/>
      <c r="AV121" s="10"/>
      <c r="AW121" s="10"/>
      <c r="AX121" s="10"/>
      <c r="AY121" s="10"/>
      <c r="AZ121" s="10"/>
    </row>
    <row r="122" spans="1:52" ht="21" customHeight="1">
      <c r="A122" s="64"/>
      <c r="B122" s="64"/>
      <c r="C122" s="64"/>
      <c r="D122" s="64"/>
      <c r="E122" s="65"/>
      <c r="F122" s="65"/>
      <c r="G122" s="65"/>
      <c r="H122" s="65"/>
      <c r="I122" s="65"/>
      <c r="J122" s="65"/>
      <c r="K122" s="65"/>
      <c r="L122" s="65"/>
      <c r="M122" s="65"/>
      <c r="N122" s="65"/>
      <c r="O122" s="65"/>
      <c r="P122" s="65"/>
      <c r="Q122" s="66"/>
      <c r="R122" s="66"/>
      <c r="S122" s="66"/>
      <c r="T122" s="66"/>
      <c r="U122" s="66"/>
      <c r="V122" s="66"/>
      <c r="W122" s="66"/>
      <c r="X122" s="66"/>
      <c r="Y122" s="66"/>
      <c r="Z122" s="66"/>
      <c r="AA122" s="66"/>
      <c r="AB122" s="66"/>
      <c r="AC122" s="66"/>
      <c r="AD122" s="66"/>
      <c r="AE122" s="66"/>
      <c r="AF122" s="66"/>
      <c r="AG122" s="65"/>
      <c r="AH122" s="121"/>
      <c r="AI122" s="10"/>
      <c r="AJ122" s="10"/>
      <c r="AK122" s="10"/>
      <c r="AL122" s="10"/>
      <c r="AM122" s="10"/>
      <c r="AN122" s="10"/>
      <c r="AO122" s="10"/>
      <c r="AP122" s="10"/>
      <c r="AQ122" s="10"/>
      <c r="AR122" s="10"/>
      <c r="AS122" s="10"/>
      <c r="AT122" s="10"/>
      <c r="AU122" s="10"/>
      <c r="AV122" s="10"/>
      <c r="AW122" s="10"/>
      <c r="AX122" s="10"/>
      <c r="AY122" s="10"/>
      <c r="AZ122" s="10"/>
    </row>
    <row r="123" spans="1:52" ht="21" customHeight="1"/>
    <row r="124" spans="1:52" ht="21" customHeight="1"/>
    <row r="125" spans="1:52" ht="21" customHeight="1"/>
    <row r="126" spans="1:52" ht="21" customHeight="1"/>
    <row r="127" spans="1:52" ht="21" customHeight="1"/>
    <row r="128" spans="1:52" ht="21" customHeight="1"/>
    <row r="129" spans="1:52" ht="21" customHeight="1"/>
    <row r="130" spans="1:52" ht="21" customHeight="1"/>
    <row r="131" spans="1:52" ht="21" customHeight="1"/>
    <row r="132" spans="1:52" ht="21" customHeight="1"/>
    <row r="133" spans="1:52" ht="21" customHeight="1">
      <c r="Q133" s="71"/>
      <c r="R133" s="71"/>
      <c r="S133" s="71"/>
      <c r="T133" s="71"/>
      <c r="U133" s="71"/>
      <c r="V133" s="71"/>
      <c r="W133" s="71"/>
      <c r="X133" s="71"/>
      <c r="Y133" s="71"/>
      <c r="Z133" s="71"/>
      <c r="AA133" s="71"/>
      <c r="AB133" s="71"/>
      <c r="AC133" s="71"/>
      <c r="AD133" s="71"/>
      <c r="AE133" s="71"/>
      <c r="AF133" s="71"/>
    </row>
    <row r="134" spans="1:52" ht="21" customHeight="1">
      <c r="Q134" s="71"/>
      <c r="R134" s="71"/>
      <c r="S134" s="71"/>
      <c r="T134" s="71"/>
      <c r="U134" s="71"/>
      <c r="V134" s="71"/>
      <c r="W134" s="71"/>
      <c r="X134" s="71"/>
      <c r="Y134" s="71"/>
      <c r="Z134" s="71"/>
      <c r="AA134" s="71"/>
      <c r="AB134" s="71"/>
      <c r="AC134" s="71"/>
      <c r="AD134" s="71"/>
      <c r="AE134" s="71"/>
      <c r="AF134" s="71"/>
    </row>
    <row r="135" spans="1:52" ht="21" customHeight="1">
      <c r="Q135" s="71"/>
      <c r="R135" s="71"/>
      <c r="S135" s="71"/>
      <c r="T135" s="71"/>
      <c r="U135" s="71"/>
      <c r="V135" s="71"/>
      <c r="W135" s="71"/>
      <c r="X135" s="71"/>
      <c r="Y135" s="71"/>
      <c r="Z135" s="71"/>
      <c r="AA135" s="71"/>
      <c r="AB135" s="71"/>
      <c r="AC135" s="71"/>
      <c r="AD135" s="71"/>
      <c r="AE135" s="71"/>
      <c r="AF135" s="71"/>
    </row>
    <row r="136" spans="1:52" ht="21" customHeight="1">
      <c r="Q136" s="71"/>
      <c r="R136" s="71"/>
      <c r="S136" s="71"/>
      <c r="T136" s="71"/>
      <c r="U136" s="71"/>
      <c r="V136" s="71"/>
      <c r="W136" s="71"/>
      <c r="X136" s="71"/>
      <c r="Y136" s="71"/>
      <c r="Z136" s="71"/>
      <c r="AA136" s="71"/>
      <c r="AB136" s="71"/>
      <c r="AC136" s="71"/>
      <c r="AD136" s="71"/>
      <c r="AE136" s="71"/>
      <c r="AF136" s="71"/>
    </row>
    <row r="137" spans="1:52" s="71" customFormat="1" ht="21" customHeight="1">
      <c r="A137" s="70"/>
      <c r="B137" s="70"/>
      <c r="C137" s="70"/>
      <c r="D137" s="70"/>
      <c r="AH137" s="122"/>
      <c r="AI137" s="9"/>
      <c r="AJ137" s="9"/>
      <c r="AK137" s="9"/>
      <c r="AL137" s="9"/>
      <c r="AM137" s="9"/>
      <c r="AN137" s="9"/>
      <c r="AO137" s="9"/>
      <c r="AP137" s="9"/>
      <c r="AQ137" s="9"/>
      <c r="AR137" s="9"/>
      <c r="AS137" s="9"/>
      <c r="AT137" s="9"/>
      <c r="AU137" s="9"/>
      <c r="AV137" s="9"/>
      <c r="AW137" s="9"/>
      <c r="AX137" s="9"/>
      <c r="AY137" s="9"/>
      <c r="AZ137" s="9"/>
    </row>
    <row r="138" spans="1:52" s="71" customFormat="1" ht="21" customHeight="1">
      <c r="A138" s="70"/>
      <c r="B138" s="70"/>
      <c r="C138" s="70"/>
      <c r="D138" s="70"/>
      <c r="AH138" s="122"/>
      <c r="AI138" s="9"/>
      <c r="AJ138" s="9"/>
      <c r="AK138" s="9"/>
      <c r="AL138" s="9"/>
      <c r="AM138" s="9"/>
      <c r="AN138" s="9"/>
      <c r="AO138" s="9"/>
      <c r="AP138" s="9"/>
      <c r="AQ138" s="9"/>
      <c r="AR138" s="9"/>
      <c r="AS138" s="9"/>
      <c r="AT138" s="9"/>
      <c r="AU138" s="9"/>
      <c r="AV138" s="9"/>
      <c r="AW138" s="9"/>
      <c r="AX138" s="9"/>
      <c r="AY138" s="9"/>
      <c r="AZ138" s="9"/>
    </row>
    <row r="139" spans="1:52" s="71" customFormat="1" ht="21" customHeight="1">
      <c r="A139" s="70"/>
      <c r="B139" s="70"/>
      <c r="C139" s="70"/>
      <c r="D139" s="70"/>
      <c r="AH139" s="122"/>
      <c r="AI139" s="9"/>
      <c r="AJ139" s="9"/>
      <c r="AK139" s="9"/>
      <c r="AL139" s="9"/>
      <c r="AM139" s="9"/>
      <c r="AN139" s="9"/>
      <c r="AO139" s="9"/>
      <c r="AP139" s="9"/>
      <c r="AQ139" s="9"/>
      <c r="AR139" s="9"/>
      <c r="AS139" s="9"/>
      <c r="AT139" s="9"/>
      <c r="AU139" s="9"/>
      <c r="AV139" s="9"/>
      <c r="AW139" s="9"/>
      <c r="AX139" s="9"/>
      <c r="AY139" s="9"/>
      <c r="AZ139" s="9"/>
    </row>
    <row r="140" spans="1:52" s="71" customFormat="1" ht="21" customHeight="1">
      <c r="A140" s="70"/>
      <c r="B140" s="70"/>
      <c r="C140" s="70"/>
      <c r="D140" s="70"/>
      <c r="AH140" s="122"/>
      <c r="AI140" s="9"/>
      <c r="AJ140" s="9"/>
      <c r="AK140" s="9"/>
      <c r="AL140" s="9"/>
      <c r="AM140" s="9"/>
      <c r="AN140" s="9"/>
      <c r="AO140" s="9"/>
      <c r="AP140" s="9"/>
      <c r="AQ140" s="9"/>
      <c r="AR140" s="9"/>
      <c r="AS140" s="9"/>
      <c r="AT140" s="9"/>
      <c r="AU140" s="9"/>
      <c r="AV140" s="9"/>
      <c r="AW140" s="9"/>
      <c r="AX140" s="9"/>
      <c r="AY140" s="9"/>
      <c r="AZ140" s="9"/>
    </row>
    <row r="141" spans="1:52" s="71" customFormat="1" ht="21" customHeight="1">
      <c r="A141" s="70"/>
      <c r="B141" s="70"/>
      <c r="C141" s="70"/>
      <c r="D141" s="70"/>
      <c r="AH141" s="122"/>
      <c r="AI141" s="9"/>
      <c r="AJ141" s="9"/>
      <c r="AK141" s="9"/>
      <c r="AL141" s="9"/>
      <c r="AM141" s="9"/>
      <c r="AN141" s="9"/>
      <c r="AO141" s="9"/>
      <c r="AP141" s="9"/>
      <c r="AQ141" s="9"/>
      <c r="AR141" s="9"/>
      <c r="AS141" s="9"/>
      <c r="AT141" s="9"/>
      <c r="AU141" s="9"/>
      <c r="AV141" s="9"/>
      <c r="AW141" s="9"/>
      <c r="AX141" s="9"/>
      <c r="AY141" s="9"/>
      <c r="AZ141" s="9"/>
    </row>
    <row r="142" spans="1:52" s="71" customFormat="1" ht="21" customHeight="1">
      <c r="A142" s="70"/>
      <c r="B142" s="70"/>
      <c r="C142" s="70"/>
      <c r="D142" s="70"/>
      <c r="AH142" s="122"/>
      <c r="AI142" s="9"/>
      <c r="AJ142" s="9"/>
      <c r="AK142" s="9"/>
      <c r="AL142" s="9"/>
      <c r="AM142" s="9"/>
      <c r="AN142" s="9"/>
      <c r="AO142" s="9"/>
      <c r="AP142" s="9"/>
      <c r="AQ142" s="9"/>
      <c r="AR142" s="9"/>
      <c r="AS142" s="9"/>
      <c r="AT142" s="9"/>
      <c r="AU142" s="9"/>
      <c r="AV142" s="9"/>
      <c r="AW142" s="9"/>
      <c r="AX142" s="9"/>
      <c r="AY142" s="9"/>
      <c r="AZ142" s="9"/>
    </row>
    <row r="143" spans="1:52" s="71" customFormat="1" ht="21" customHeight="1">
      <c r="A143" s="70"/>
      <c r="B143" s="70"/>
      <c r="C143" s="70"/>
      <c r="D143" s="70"/>
      <c r="AH143" s="122"/>
      <c r="AI143" s="9"/>
      <c r="AJ143" s="9"/>
      <c r="AK143" s="9"/>
      <c r="AL143" s="9"/>
      <c r="AM143" s="9"/>
      <c r="AN143" s="9"/>
      <c r="AO143" s="9"/>
      <c r="AP143" s="9"/>
      <c r="AQ143" s="9"/>
      <c r="AR143" s="9"/>
      <c r="AS143" s="9"/>
      <c r="AT143" s="9"/>
      <c r="AU143" s="9"/>
      <c r="AV143" s="9"/>
      <c r="AW143" s="9"/>
      <c r="AX143" s="9"/>
      <c r="AY143" s="9"/>
      <c r="AZ143" s="9"/>
    </row>
    <row r="144" spans="1:52" s="71" customFormat="1" ht="21" customHeight="1">
      <c r="A144" s="70"/>
      <c r="B144" s="70"/>
      <c r="C144" s="70"/>
      <c r="D144" s="70"/>
      <c r="AH144" s="122"/>
      <c r="AI144" s="9"/>
      <c r="AJ144" s="9"/>
      <c r="AK144" s="9"/>
      <c r="AL144" s="9"/>
      <c r="AM144" s="9"/>
      <c r="AN144" s="9"/>
      <c r="AO144" s="9"/>
      <c r="AP144" s="9"/>
      <c r="AQ144" s="9"/>
      <c r="AR144" s="9"/>
      <c r="AS144" s="9"/>
      <c r="AT144" s="9"/>
      <c r="AU144" s="9"/>
      <c r="AV144" s="9"/>
      <c r="AW144" s="9"/>
      <c r="AX144" s="9"/>
      <c r="AY144" s="9"/>
      <c r="AZ144" s="9"/>
    </row>
    <row r="145" spans="1:52" s="71" customFormat="1" ht="21" customHeight="1">
      <c r="A145" s="70"/>
      <c r="B145" s="70"/>
      <c r="C145" s="70"/>
      <c r="D145" s="70"/>
      <c r="AH145" s="122"/>
      <c r="AI145" s="9"/>
      <c r="AJ145" s="9"/>
      <c r="AK145" s="9"/>
      <c r="AL145" s="9"/>
      <c r="AM145" s="9"/>
      <c r="AN145" s="9"/>
      <c r="AO145" s="9"/>
      <c r="AP145" s="9"/>
      <c r="AQ145" s="9"/>
      <c r="AR145" s="9"/>
      <c r="AS145" s="9"/>
      <c r="AT145" s="9"/>
      <c r="AU145" s="9"/>
      <c r="AV145" s="9"/>
      <c r="AW145" s="9"/>
      <c r="AX145" s="9"/>
      <c r="AY145" s="9"/>
      <c r="AZ145" s="9"/>
    </row>
    <row r="146" spans="1:52" s="71" customFormat="1" ht="21" customHeight="1">
      <c r="A146" s="70"/>
      <c r="B146" s="70"/>
      <c r="C146" s="70"/>
      <c r="D146" s="70"/>
      <c r="AH146" s="122"/>
      <c r="AI146" s="9"/>
      <c r="AJ146" s="9"/>
      <c r="AK146" s="9"/>
      <c r="AL146" s="9"/>
      <c r="AM146" s="9"/>
      <c r="AN146" s="9"/>
      <c r="AO146" s="9"/>
      <c r="AP146" s="9"/>
      <c r="AQ146" s="9"/>
      <c r="AR146" s="9"/>
      <c r="AS146" s="9"/>
      <c r="AT146" s="9"/>
      <c r="AU146" s="9"/>
      <c r="AV146" s="9"/>
      <c r="AW146" s="9"/>
      <c r="AX146" s="9"/>
      <c r="AY146" s="9"/>
      <c r="AZ146" s="9"/>
    </row>
    <row r="147" spans="1:52" s="71" customFormat="1" ht="21" customHeight="1">
      <c r="A147" s="70"/>
      <c r="B147" s="70"/>
      <c r="C147" s="70"/>
      <c r="D147" s="70"/>
      <c r="AH147" s="122"/>
      <c r="AI147" s="9"/>
      <c r="AJ147" s="9"/>
      <c r="AK147" s="9"/>
      <c r="AL147" s="9"/>
      <c r="AM147" s="9"/>
      <c r="AN147" s="9"/>
      <c r="AO147" s="9"/>
      <c r="AP147" s="9"/>
      <c r="AQ147" s="9"/>
      <c r="AR147" s="9"/>
      <c r="AS147" s="9"/>
      <c r="AT147" s="9"/>
      <c r="AU147" s="9"/>
      <c r="AV147" s="9"/>
      <c r="AW147" s="9"/>
      <c r="AX147" s="9"/>
      <c r="AY147" s="9"/>
      <c r="AZ147" s="9"/>
    </row>
    <row r="148" spans="1:52" s="71" customFormat="1" ht="21" customHeight="1">
      <c r="A148" s="70"/>
      <c r="B148" s="70"/>
      <c r="C148" s="70"/>
      <c r="D148" s="70"/>
      <c r="AH148" s="122"/>
      <c r="AI148" s="9"/>
      <c r="AJ148" s="9"/>
      <c r="AK148" s="9"/>
      <c r="AL148" s="9"/>
      <c r="AM148" s="9"/>
      <c r="AN148" s="9"/>
      <c r="AO148" s="9"/>
      <c r="AP148" s="9"/>
      <c r="AQ148" s="9"/>
      <c r="AR148" s="9"/>
      <c r="AS148" s="9"/>
      <c r="AT148" s="9"/>
      <c r="AU148" s="9"/>
      <c r="AV148" s="9"/>
      <c r="AW148" s="9"/>
      <c r="AX148" s="9"/>
      <c r="AY148" s="9"/>
      <c r="AZ148" s="9"/>
    </row>
    <row r="149" spans="1:52" s="71" customFormat="1" ht="21" customHeight="1">
      <c r="A149" s="70"/>
      <c r="B149" s="70"/>
      <c r="C149" s="70"/>
      <c r="D149" s="70"/>
      <c r="AH149" s="122"/>
      <c r="AI149" s="9"/>
      <c r="AJ149" s="9"/>
      <c r="AK149" s="9"/>
      <c r="AL149" s="9"/>
      <c r="AM149" s="9"/>
      <c r="AN149" s="9"/>
      <c r="AO149" s="9"/>
      <c r="AP149" s="9"/>
      <c r="AQ149" s="9"/>
      <c r="AR149" s="9"/>
      <c r="AS149" s="9"/>
      <c r="AT149" s="9"/>
      <c r="AU149" s="9"/>
      <c r="AV149" s="9"/>
      <c r="AW149" s="9"/>
      <c r="AX149" s="9"/>
      <c r="AY149" s="9"/>
      <c r="AZ149" s="9"/>
    </row>
    <row r="150" spans="1:52" s="71" customFormat="1" ht="21" customHeight="1">
      <c r="A150" s="70"/>
      <c r="B150" s="70"/>
      <c r="C150" s="70"/>
      <c r="D150" s="70"/>
      <c r="AH150" s="122"/>
      <c r="AI150" s="9"/>
      <c r="AJ150" s="9"/>
      <c r="AK150" s="9"/>
      <c r="AL150" s="9"/>
      <c r="AM150" s="9"/>
      <c r="AN150" s="9"/>
      <c r="AO150" s="9"/>
      <c r="AP150" s="9"/>
      <c r="AQ150" s="9"/>
      <c r="AR150" s="9"/>
      <c r="AS150" s="9"/>
      <c r="AT150" s="9"/>
      <c r="AU150" s="9"/>
      <c r="AV150" s="9"/>
      <c r="AW150" s="9"/>
      <c r="AX150" s="9"/>
      <c r="AY150" s="9"/>
      <c r="AZ150" s="9"/>
    </row>
    <row r="151" spans="1:52" s="71" customFormat="1" ht="21" customHeight="1">
      <c r="A151" s="70"/>
      <c r="B151" s="70"/>
      <c r="C151" s="70"/>
      <c r="D151" s="70"/>
      <c r="AH151" s="122"/>
      <c r="AI151" s="9"/>
      <c r="AJ151" s="9"/>
      <c r="AK151" s="9"/>
      <c r="AL151" s="9"/>
      <c r="AM151" s="9"/>
      <c r="AN151" s="9"/>
      <c r="AO151" s="9"/>
      <c r="AP151" s="9"/>
      <c r="AQ151" s="9"/>
      <c r="AR151" s="9"/>
      <c r="AS151" s="9"/>
      <c r="AT151" s="9"/>
      <c r="AU151" s="9"/>
      <c r="AV151" s="9"/>
      <c r="AW151" s="9"/>
      <c r="AX151" s="9"/>
      <c r="AY151" s="9"/>
      <c r="AZ151" s="9"/>
    </row>
    <row r="152" spans="1:52" s="71" customFormat="1" ht="21" customHeight="1">
      <c r="A152" s="70"/>
      <c r="B152" s="70"/>
      <c r="C152" s="70"/>
      <c r="D152" s="70"/>
      <c r="AH152" s="122"/>
      <c r="AI152" s="9"/>
      <c r="AJ152" s="9"/>
      <c r="AK152" s="9"/>
      <c r="AL152" s="9"/>
      <c r="AM152" s="9"/>
      <c r="AN152" s="9"/>
      <c r="AO152" s="9"/>
      <c r="AP152" s="9"/>
      <c r="AQ152" s="9"/>
      <c r="AR152" s="9"/>
      <c r="AS152" s="9"/>
      <c r="AT152" s="9"/>
      <c r="AU152" s="9"/>
      <c r="AV152" s="9"/>
      <c r="AW152" s="9"/>
      <c r="AX152" s="9"/>
      <c r="AY152" s="9"/>
      <c r="AZ152" s="9"/>
    </row>
    <row r="153" spans="1:52" s="71" customFormat="1" ht="21" customHeight="1">
      <c r="A153" s="70"/>
      <c r="B153" s="70"/>
      <c r="C153" s="70"/>
      <c r="D153" s="70"/>
      <c r="AH153" s="122"/>
      <c r="AI153" s="9"/>
      <c r="AJ153" s="9"/>
      <c r="AK153" s="9"/>
      <c r="AL153" s="9"/>
      <c r="AM153" s="9"/>
      <c r="AN153" s="9"/>
      <c r="AO153" s="9"/>
      <c r="AP153" s="9"/>
      <c r="AQ153" s="9"/>
      <c r="AR153" s="9"/>
      <c r="AS153" s="9"/>
      <c r="AT153" s="9"/>
      <c r="AU153" s="9"/>
      <c r="AV153" s="9"/>
      <c r="AW153" s="9"/>
      <c r="AX153" s="9"/>
      <c r="AY153" s="9"/>
      <c r="AZ153" s="9"/>
    </row>
    <row r="154" spans="1:52" s="71" customFormat="1" ht="21" customHeight="1">
      <c r="A154" s="70"/>
      <c r="B154" s="70"/>
      <c r="C154" s="70"/>
      <c r="D154" s="70"/>
      <c r="AH154" s="122"/>
      <c r="AI154" s="9"/>
      <c r="AJ154" s="9"/>
      <c r="AK154" s="9"/>
      <c r="AL154" s="9"/>
      <c r="AM154" s="9"/>
      <c r="AN154" s="9"/>
      <c r="AO154" s="9"/>
      <c r="AP154" s="9"/>
      <c r="AQ154" s="9"/>
      <c r="AR154" s="9"/>
      <c r="AS154" s="9"/>
      <c r="AT154" s="9"/>
      <c r="AU154" s="9"/>
      <c r="AV154" s="9"/>
      <c r="AW154" s="9"/>
      <c r="AX154" s="9"/>
      <c r="AY154" s="9"/>
      <c r="AZ154" s="9"/>
    </row>
    <row r="155" spans="1:52" s="71" customFormat="1" ht="21" customHeight="1">
      <c r="A155" s="70"/>
      <c r="B155" s="70"/>
      <c r="C155" s="70"/>
      <c r="D155" s="70"/>
      <c r="AH155" s="122"/>
      <c r="AI155" s="9"/>
      <c r="AJ155" s="9"/>
      <c r="AK155" s="9"/>
      <c r="AL155" s="9"/>
      <c r="AM155" s="9"/>
      <c r="AN155" s="9"/>
      <c r="AO155" s="9"/>
      <c r="AP155" s="9"/>
      <c r="AQ155" s="9"/>
      <c r="AR155" s="9"/>
      <c r="AS155" s="9"/>
      <c r="AT155" s="9"/>
      <c r="AU155" s="9"/>
      <c r="AV155" s="9"/>
      <c r="AW155" s="9"/>
      <c r="AX155" s="9"/>
      <c r="AY155" s="9"/>
      <c r="AZ155" s="9"/>
    </row>
    <row r="156" spans="1:52" s="71" customFormat="1" ht="21" customHeight="1">
      <c r="A156" s="70"/>
      <c r="B156" s="70"/>
      <c r="C156" s="70"/>
      <c r="D156" s="70"/>
      <c r="AH156" s="122"/>
      <c r="AI156" s="9"/>
      <c r="AJ156" s="9"/>
      <c r="AK156" s="9"/>
      <c r="AL156" s="9"/>
      <c r="AM156" s="9"/>
      <c r="AN156" s="9"/>
      <c r="AO156" s="9"/>
      <c r="AP156" s="9"/>
      <c r="AQ156" s="9"/>
      <c r="AR156" s="9"/>
      <c r="AS156" s="9"/>
      <c r="AT156" s="9"/>
      <c r="AU156" s="9"/>
      <c r="AV156" s="9"/>
      <c r="AW156" s="9"/>
      <c r="AX156" s="9"/>
      <c r="AY156" s="9"/>
      <c r="AZ156" s="9"/>
    </row>
    <row r="157" spans="1:52" s="71" customFormat="1" ht="21" customHeight="1">
      <c r="A157" s="70"/>
      <c r="B157" s="70"/>
      <c r="C157" s="70"/>
      <c r="D157" s="70"/>
      <c r="AH157" s="122"/>
      <c r="AI157" s="9"/>
      <c r="AJ157" s="9"/>
      <c r="AK157" s="9"/>
      <c r="AL157" s="9"/>
      <c r="AM157" s="9"/>
      <c r="AN157" s="9"/>
      <c r="AO157" s="9"/>
      <c r="AP157" s="9"/>
      <c r="AQ157" s="9"/>
      <c r="AR157" s="9"/>
      <c r="AS157" s="9"/>
      <c r="AT157" s="9"/>
      <c r="AU157" s="9"/>
      <c r="AV157" s="9"/>
      <c r="AW157" s="9"/>
      <c r="AX157" s="9"/>
      <c r="AY157" s="9"/>
      <c r="AZ157" s="9"/>
    </row>
    <row r="158" spans="1:52" s="71" customFormat="1" ht="21" customHeight="1">
      <c r="A158" s="70"/>
      <c r="B158" s="70"/>
      <c r="C158" s="70"/>
      <c r="D158" s="70"/>
      <c r="AH158" s="122"/>
      <c r="AI158" s="9"/>
      <c r="AJ158" s="9"/>
      <c r="AK158" s="9"/>
      <c r="AL158" s="9"/>
      <c r="AM158" s="9"/>
      <c r="AN158" s="9"/>
      <c r="AO158" s="9"/>
      <c r="AP158" s="9"/>
      <c r="AQ158" s="9"/>
      <c r="AR158" s="9"/>
      <c r="AS158" s="9"/>
      <c r="AT158" s="9"/>
      <c r="AU158" s="9"/>
      <c r="AV158" s="9"/>
      <c r="AW158" s="9"/>
      <c r="AX158" s="9"/>
      <c r="AY158" s="9"/>
      <c r="AZ158" s="9"/>
    </row>
    <row r="159" spans="1:52" s="71" customFormat="1" ht="21" customHeight="1">
      <c r="A159" s="70"/>
      <c r="B159" s="70"/>
      <c r="C159" s="70"/>
      <c r="D159" s="70"/>
      <c r="AH159" s="122"/>
      <c r="AI159" s="9"/>
      <c r="AJ159" s="9"/>
      <c r="AK159" s="9"/>
      <c r="AL159" s="9"/>
      <c r="AM159" s="9"/>
      <c r="AN159" s="9"/>
      <c r="AO159" s="9"/>
      <c r="AP159" s="9"/>
      <c r="AQ159" s="9"/>
      <c r="AR159" s="9"/>
      <c r="AS159" s="9"/>
      <c r="AT159" s="9"/>
      <c r="AU159" s="9"/>
      <c r="AV159" s="9"/>
      <c r="AW159" s="9"/>
      <c r="AX159" s="9"/>
      <c r="AY159" s="9"/>
      <c r="AZ159" s="9"/>
    </row>
    <row r="160" spans="1:52" s="71" customFormat="1" ht="21" customHeight="1">
      <c r="A160" s="70"/>
      <c r="B160" s="70"/>
      <c r="C160" s="70"/>
      <c r="D160" s="70"/>
      <c r="AH160" s="122"/>
      <c r="AI160" s="9"/>
      <c r="AJ160" s="9"/>
      <c r="AK160" s="9"/>
      <c r="AL160" s="9"/>
      <c r="AM160" s="9"/>
      <c r="AN160" s="9"/>
      <c r="AO160" s="9"/>
      <c r="AP160" s="9"/>
      <c r="AQ160" s="9"/>
      <c r="AR160" s="9"/>
      <c r="AS160" s="9"/>
      <c r="AT160" s="9"/>
      <c r="AU160" s="9"/>
      <c r="AV160" s="9"/>
      <c r="AW160" s="9"/>
      <c r="AX160" s="9"/>
      <c r="AY160" s="9"/>
      <c r="AZ160" s="9"/>
    </row>
    <row r="161" spans="1:52" s="71" customFormat="1" ht="21" customHeight="1">
      <c r="A161" s="70"/>
      <c r="B161" s="70"/>
      <c r="C161" s="70"/>
      <c r="D161" s="70"/>
      <c r="AH161" s="122"/>
      <c r="AI161" s="9"/>
      <c r="AJ161" s="9"/>
      <c r="AK161" s="9"/>
      <c r="AL161" s="9"/>
      <c r="AM161" s="9"/>
      <c r="AN161" s="9"/>
      <c r="AO161" s="9"/>
      <c r="AP161" s="9"/>
      <c r="AQ161" s="9"/>
      <c r="AR161" s="9"/>
      <c r="AS161" s="9"/>
      <c r="AT161" s="9"/>
      <c r="AU161" s="9"/>
      <c r="AV161" s="9"/>
      <c r="AW161" s="9"/>
      <c r="AX161" s="9"/>
      <c r="AY161" s="9"/>
      <c r="AZ161" s="9"/>
    </row>
    <row r="162" spans="1:52" s="71" customFormat="1" ht="21" customHeight="1">
      <c r="A162" s="70"/>
      <c r="B162" s="70"/>
      <c r="C162" s="70"/>
      <c r="D162" s="70"/>
      <c r="AH162" s="122"/>
      <c r="AI162" s="9"/>
      <c r="AJ162" s="9"/>
      <c r="AK162" s="9"/>
      <c r="AL162" s="9"/>
      <c r="AM162" s="9"/>
      <c r="AN162" s="9"/>
      <c r="AO162" s="9"/>
      <c r="AP162" s="9"/>
      <c r="AQ162" s="9"/>
      <c r="AR162" s="9"/>
      <c r="AS162" s="9"/>
      <c r="AT162" s="9"/>
      <c r="AU162" s="9"/>
      <c r="AV162" s="9"/>
      <c r="AW162" s="9"/>
      <c r="AX162" s="9"/>
      <c r="AY162" s="9"/>
      <c r="AZ162" s="9"/>
    </row>
    <row r="163" spans="1:52" s="71" customFormat="1" ht="21" customHeight="1">
      <c r="A163" s="70"/>
      <c r="B163" s="70"/>
      <c r="C163" s="70"/>
      <c r="D163" s="70"/>
      <c r="AH163" s="122"/>
      <c r="AI163" s="9"/>
      <c r="AJ163" s="9"/>
      <c r="AK163" s="9"/>
      <c r="AL163" s="9"/>
      <c r="AM163" s="9"/>
      <c r="AN163" s="9"/>
      <c r="AO163" s="9"/>
      <c r="AP163" s="9"/>
      <c r="AQ163" s="9"/>
      <c r="AR163" s="9"/>
      <c r="AS163" s="9"/>
      <c r="AT163" s="9"/>
      <c r="AU163" s="9"/>
      <c r="AV163" s="9"/>
      <c r="AW163" s="9"/>
      <c r="AX163" s="9"/>
      <c r="AY163" s="9"/>
      <c r="AZ163" s="9"/>
    </row>
    <row r="164" spans="1:52" s="71" customFormat="1" ht="21" customHeight="1">
      <c r="A164" s="70"/>
      <c r="B164" s="70"/>
      <c r="C164" s="70"/>
      <c r="D164" s="70"/>
      <c r="AH164" s="122"/>
      <c r="AI164" s="9"/>
      <c r="AJ164" s="9"/>
      <c r="AK164" s="9"/>
      <c r="AL164" s="9"/>
      <c r="AM164" s="9"/>
      <c r="AN164" s="9"/>
      <c r="AO164" s="9"/>
      <c r="AP164" s="9"/>
      <c r="AQ164" s="9"/>
      <c r="AR164" s="9"/>
      <c r="AS164" s="9"/>
      <c r="AT164" s="9"/>
      <c r="AU164" s="9"/>
      <c r="AV164" s="9"/>
      <c r="AW164" s="9"/>
      <c r="AX164" s="9"/>
      <c r="AY164" s="9"/>
      <c r="AZ164" s="9"/>
    </row>
    <row r="165" spans="1:52" s="71" customFormat="1" ht="21" customHeight="1">
      <c r="A165" s="70"/>
      <c r="B165" s="70"/>
      <c r="C165" s="70"/>
      <c r="D165" s="70"/>
      <c r="AH165" s="122"/>
      <c r="AI165" s="9"/>
      <c r="AJ165" s="9"/>
      <c r="AK165" s="9"/>
      <c r="AL165" s="9"/>
      <c r="AM165" s="9"/>
      <c r="AN165" s="9"/>
      <c r="AO165" s="9"/>
      <c r="AP165" s="9"/>
      <c r="AQ165" s="9"/>
      <c r="AR165" s="9"/>
      <c r="AS165" s="9"/>
      <c r="AT165" s="9"/>
      <c r="AU165" s="9"/>
      <c r="AV165" s="9"/>
      <c r="AW165" s="9"/>
      <c r="AX165" s="9"/>
      <c r="AY165" s="9"/>
      <c r="AZ165" s="9"/>
    </row>
    <row r="166" spans="1:52" s="71" customFormat="1" ht="21" customHeight="1">
      <c r="A166" s="70"/>
      <c r="B166" s="70"/>
      <c r="C166" s="70"/>
      <c r="D166" s="70"/>
      <c r="AH166" s="122"/>
      <c r="AI166" s="9"/>
      <c r="AJ166" s="9"/>
      <c r="AK166" s="9"/>
      <c r="AL166" s="9"/>
      <c r="AM166" s="9"/>
      <c r="AN166" s="9"/>
      <c r="AO166" s="9"/>
      <c r="AP166" s="9"/>
      <c r="AQ166" s="9"/>
      <c r="AR166" s="9"/>
      <c r="AS166" s="9"/>
      <c r="AT166" s="9"/>
      <c r="AU166" s="9"/>
      <c r="AV166" s="9"/>
      <c r="AW166" s="9"/>
      <c r="AX166" s="9"/>
      <c r="AY166" s="9"/>
      <c r="AZ166" s="9"/>
    </row>
    <row r="167" spans="1:52" s="71" customFormat="1" ht="21" customHeight="1">
      <c r="A167" s="70"/>
      <c r="B167" s="70"/>
      <c r="C167" s="70"/>
      <c r="D167" s="70"/>
      <c r="AH167" s="122"/>
      <c r="AI167" s="9"/>
      <c r="AJ167" s="9"/>
      <c r="AK167" s="9"/>
      <c r="AL167" s="9"/>
      <c r="AM167" s="9"/>
      <c r="AN167" s="9"/>
      <c r="AO167" s="9"/>
      <c r="AP167" s="9"/>
      <c r="AQ167" s="9"/>
      <c r="AR167" s="9"/>
      <c r="AS167" s="9"/>
      <c r="AT167" s="9"/>
      <c r="AU167" s="9"/>
      <c r="AV167" s="9"/>
      <c r="AW167" s="9"/>
      <c r="AX167" s="9"/>
      <c r="AY167" s="9"/>
      <c r="AZ167" s="9"/>
    </row>
    <row r="168" spans="1:52" s="71" customFormat="1" ht="21" customHeight="1">
      <c r="A168" s="70"/>
      <c r="B168" s="70"/>
      <c r="C168" s="70"/>
      <c r="D168" s="70"/>
      <c r="AH168" s="122"/>
      <c r="AI168" s="9"/>
      <c r="AJ168" s="9"/>
      <c r="AK168" s="9"/>
      <c r="AL168" s="9"/>
      <c r="AM168" s="9"/>
      <c r="AN168" s="9"/>
      <c r="AO168" s="9"/>
      <c r="AP168" s="9"/>
      <c r="AQ168" s="9"/>
      <c r="AR168" s="9"/>
      <c r="AS168" s="9"/>
      <c r="AT168" s="9"/>
      <c r="AU168" s="9"/>
      <c r="AV168" s="9"/>
      <c r="AW168" s="9"/>
      <c r="AX168" s="9"/>
      <c r="AY168" s="9"/>
      <c r="AZ168" s="9"/>
    </row>
    <row r="169" spans="1:52" s="71" customFormat="1" ht="21" customHeight="1">
      <c r="A169" s="70"/>
      <c r="B169" s="70"/>
      <c r="C169" s="70"/>
      <c r="D169" s="70"/>
      <c r="AH169" s="122"/>
      <c r="AI169" s="9"/>
      <c r="AJ169" s="9"/>
      <c r="AK169" s="9"/>
      <c r="AL169" s="9"/>
      <c r="AM169" s="9"/>
      <c r="AN169" s="9"/>
      <c r="AO169" s="9"/>
      <c r="AP169" s="9"/>
      <c r="AQ169" s="9"/>
      <c r="AR169" s="9"/>
      <c r="AS169" s="9"/>
      <c r="AT169" s="9"/>
      <c r="AU169" s="9"/>
      <c r="AV169" s="9"/>
      <c r="AW169" s="9"/>
      <c r="AX169" s="9"/>
      <c r="AY169" s="9"/>
      <c r="AZ169" s="9"/>
    </row>
    <row r="170" spans="1:52" s="71" customFormat="1" ht="21" customHeight="1">
      <c r="A170" s="70"/>
      <c r="B170" s="70"/>
      <c r="C170" s="70"/>
      <c r="D170" s="70"/>
      <c r="AH170" s="122"/>
      <c r="AI170" s="9"/>
      <c r="AJ170" s="9"/>
      <c r="AK170" s="9"/>
      <c r="AL170" s="9"/>
      <c r="AM170" s="9"/>
      <c r="AN170" s="9"/>
      <c r="AO170" s="9"/>
      <c r="AP170" s="9"/>
      <c r="AQ170" s="9"/>
      <c r="AR170" s="9"/>
      <c r="AS170" s="9"/>
      <c r="AT170" s="9"/>
      <c r="AU170" s="9"/>
      <c r="AV170" s="9"/>
      <c r="AW170" s="9"/>
      <c r="AX170" s="9"/>
      <c r="AY170" s="9"/>
      <c r="AZ170" s="9"/>
    </row>
    <row r="171" spans="1:52" s="71" customFormat="1" ht="21" customHeight="1">
      <c r="A171" s="70"/>
      <c r="B171" s="70"/>
      <c r="C171" s="70"/>
      <c r="D171" s="70"/>
      <c r="AH171" s="122"/>
      <c r="AI171" s="9"/>
      <c r="AJ171" s="9"/>
      <c r="AK171" s="9"/>
      <c r="AL171" s="9"/>
      <c r="AM171" s="9"/>
      <c r="AN171" s="9"/>
      <c r="AO171" s="9"/>
      <c r="AP171" s="9"/>
      <c r="AQ171" s="9"/>
      <c r="AR171" s="9"/>
      <c r="AS171" s="9"/>
      <c r="AT171" s="9"/>
      <c r="AU171" s="9"/>
      <c r="AV171" s="9"/>
      <c r="AW171" s="9"/>
      <c r="AX171" s="9"/>
      <c r="AY171" s="9"/>
      <c r="AZ171" s="9"/>
    </row>
    <row r="172" spans="1:52" s="71" customFormat="1" ht="21" customHeight="1">
      <c r="A172" s="70"/>
      <c r="B172" s="70"/>
      <c r="C172" s="70"/>
      <c r="D172" s="70"/>
      <c r="AH172" s="122"/>
      <c r="AI172" s="9"/>
      <c r="AJ172" s="9"/>
      <c r="AK172" s="9"/>
      <c r="AL172" s="9"/>
      <c r="AM172" s="9"/>
      <c r="AN172" s="9"/>
      <c r="AO172" s="9"/>
      <c r="AP172" s="9"/>
      <c r="AQ172" s="9"/>
      <c r="AR172" s="9"/>
      <c r="AS172" s="9"/>
      <c r="AT172" s="9"/>
      <c r="AU172" s="9"/>
      <c r="AV172" s="9"/>
      <c r="AW172" s="9"/>
      <c r="AX172" s="9"/>
      <c r="AY172" s="9"/>
      <c r="AZ172" s="9"/>
    </row>
    <row r="173" spans="1:52" s="71" customFormat="1" ht="21" customHeight="1">
      <c r="A173" s="70"/>
      <c r="B173" s="70"/>
      <c r="C173" s="70"/>
      <c r="D173" s="70"/>
      <c r="AH173" s="122"/>
      <c r="AI173" s="9"/>
      <c r="AJ173" s="9"/>
      <c r="AK173" s="9"/>
      <c r="AL173" s="9"/>
      <c r="AM173" s="9"/>
      <c r="AN173" s="9"/>
      <c r="AO173" s="9"/>
      <c r="AP173" s="9"/>
      <c r="AQ173" s="9"/>
      <c r="AR173" s="9"/>
      <c r="AS173" s="9"/>
      <c r="AT173" s="9"/>
      <c r="AU173" s="9"/>
      <c r="AV173" s="9"/>
      <c r="AW173" s="9"/>
      <c r="AX173" s="9"/>
      <c r="AY173" s="9"/>
      <c r="AZ173" s="9"/>
    </row>
    <row r="174" spans="1:52" s="71" customFormat="1" ht="21" customHeight="1">
      <c r="A174" s="70"/>
      <c r="B174" s="70"/>
      <c r="C174" s="70"/>
      <c r="D174" s="70"/>
      <c r="AH174" s="122"/>
      <c r="AI174" s="9"/>
      <c r="AJ174" s="9"/>
      <c r="AK174" s="9"/>
      <c r="AL174" s="9"/>
      <c r="AM174" s="9"/>
      <c r="AN174" s="9"/>
      <c r="AO174" s="9"/>
      <c r="AP174" s="9"/>
      <c r="AQ174" s="9"/>
      <c r="AR174" s="9"/>
      <c r="AS174" s="9"/>
      <c r="AT174" s="9"/>
      <c r="AU174" s="9"/>
      <c r="AV174" s="9"/>
      <c r="AW174" s="9"/>
      <c r="AX174" s="9"/>
      <c r="AY174" s="9"/>
      <c r="AZ174" s="9"/>
    </row>
    <row r="175" spans="1:52" s="71" customFormat="1" ht="21" customHeight="1">
      <c r="A175" s="70"/>
      <c r="B175" s="70"/>
      <c r="C175" s="70"/>
      <c r="D175" s="70"/>
      <c r="AH175" s="122"/>
      <c r="AI175" s="9"/>
      <c r="AJ175" s="9"/>
      <c r="AK175" s="9"/>
      <c r="AL175" s="9"/>
      <c r="AM175" s="9"/>
      <c r="AN175" s="9"/>
      <c r="AO175" s="9"/>
      <c r="AP175" s="9"/>
      <c r="AQ175" s="9"/>
      <c r="AR175" s="9"/>
      <c r="AS175" s="9"/>
      <c r="AT175" s="9"/>
      <c r="AU175" s="9"/>
      <c r="AV175" s="9"/>
      <c r="AW175" s="9"/>
      <c r="AX175" s="9"/>
      <c r="AY175" s="9"/>
      <c r="AZ175" s="9"/>
    </row>
    <row r="176" spans="1:52" s="71" customFormat="1" ht="21" customHeight="1">
      <c r="A176" s="70"/>
      <c r="B176" s="70"/>
      <c r="C176" s="70"/>
      <c r="D176" s="70"/>
      <c r="AH176" s="122"/>
      <c r="AI176" s="9"/>
      <c r="AJ176" s="9"/>
      <c r="AK176" s="9"/>
      <c r="AL176" s="9"/>
      <c r="AM176" s="9"/>
      <c r="AN176" s="9"/>
      <c r="AO176" s="9"/>
      <c r="AP176" s="9"/>
      <c r="AQ176" s="9"/>
      <c r="AR176" s="9"/>
      <c r="AS176" s="9"/>
      <c r="AT176" s="9"/>
      <c r="AU176" s="9"/>
      <c r="AV176" s="9"/>
      <c r="AW176" s="9"/>
      <c r="AX176" s="9"/>
      <c r="AY176" s="9"/>
      <c r="AZ176" s="9"/>
    </row>
    <row r="177" spans="1:52" s="71" customFormat="1" ht="21" customHeight="1">
      <c r="A177" s="70"/>
      <c r="B177" s="70"/>
      <c r="C177" s="70"/>
      <c r="D177" s="70"/>
      <c r="AH177" s="122"/>
      <c r="AI177" s="9"/>
      <c r="AJ177" s="9"/>
      <c r="AK177" s="9"/>
      <c r="AL177" s="9"/>
      <c r="AM177" s="9"/>
      <c r="AN177" s="9"/>
      <c r="AO177" s="9"/>
      <c r="AP177" s="9"/>
      <c r="AQ177" s="9"/>
      <c r="AR177" s="9"/>
      <c r="AS177" s="9"/>
      <c r="AT177" s="9"/>
      <c r="AU177" s="9"/>
      <c r="AV177" s="9"/>
      <c r="AW177" s="9"/>
      <c r="AX177" s="9"/>
      <c r="AY177" s="9"/>
      <c r="AZ177" s="9"/>
    </row>
    <row r="178" spans="1:52" s="71" customFormat="1" ht="21" customHeight="1">
      <c r="A178" s="70"/>
      <c r="B178" s="70"/>
      <c r="C178" s="70"/>
      <c r="D178" s="70"/>
      <c r="AH178" s="122"/>
      <c r="AI178" s="9"/>
      <c r="AJ178" s="9"/>
      <c r="AK178" s="9"/>
      <c r="AL178" s="9"/>
      <c r="AM178" s="9"/>
      <c r="AN178" s="9"/>
      <c r="AO178" s="9"/>
      <c r="AP178" s="9"/>
      <c r="AQ178" s="9"/>
      <c r="AR178" s="9"/>
      <c r="AS178" s="9"/>
      <c r="AT178" s="9"/>
      <c r="AU178" s="9"/>
      <c r="AV178" s="9"/>
      <c r="AW178" s="9"/>
      <c r="AX178" s="9"/>
      <c r="AY178" s="9"/>
      <c r="AZ178" s="9"/>
    </row>
    <row r="179" spans="1:52" s="71" customFormat="1" ht="21" customHeight="1">
      <c r="A179" s="70"/>
      <c r="B179" s="70"/>
      <c r="C179" s="70"/>
      <c r="D179" s="70"/>
      <c r="AH179" s="122"/>
      <c r="AI179" s="9"/>
      <c r="AJ179" s="9"/>
      <c r="AK179" s="9"/>
      <c r="AL179" s="9"/>
      <c r="AM179" s="9"/>
      <c r="AN179" s="9"/>
      <c r="AO179" s="9"/>
      <c r="AP179" s="9"/>
      <c r="AQ179" s="9"/>
      <c r="AR179" s="9"/>
      <c r="AS179" s="9"/>
      <c r="AT179" s="9"/>
      <c r="AU179" s="9"/>
      <c r="AV179" s="9"/>
      <c r="AW179" s="9"/>
      <c r="AX179" s="9"/>
      <c r="AY179" s="9"/>
      <c r="AZ179" s="9"/>
    </row>
    <row r="180" spans="1:52" s="71" customFormat="1" ht="21" customHeight="1">
      <c r="A180" s="70"/>
      <c r="B180" s="70"/>
      <c r="C180" s="70"/>
      <c r="D180" s="70"/>
      <c r="AH180" s="122"/>
      <c r="AI180" s="9"/>
      <c r="AJ180" s="9"/>
      <c r="AK180" s="9"/>
      <c r="AL180" s="9"/>
      <c r="AM180" s="9"/>
      <c r="AN180" s="9"/>
      <c r="AO180" s="9"/>
      <c r="AP180" s="9"/>
      <c r="AQ180" s="9"/>
      <c r="AR180" s="9"/>
      <c r="AS180" s="9"/>
      <c r="AT180" s="9"/>
      <c r="AU180" s="9"/>
      <c r="AV180" s="9"/>
      <c r="AW180" s="9"/>
      <c r="AX180" s="9"/>
      <c r="AY180" s="9"/>
      <c r="AZ180" s="9"/>
    </row>
    <row r="181" spans="1:52" s="71" customFormat="1" ht="21" customHeight="1">
      <c r="A181" s="70"/>
      <c r="B181" s="70"/>
      <c r="C181" s="70"/>
      <c r="D181" s="70"/>
      <c r="AH181" s="122"/>
      <c r="AI181" s="9"/>
      <c r="AJ181" s="9"/>
      <c r="AK181" s="9"/>
      <c r="AL181" s="9"/>
      <c r="AM181" s="9"/>
      <c r="AN181" s="9"/>
      <c r="AO181" s="9"/>
      <c r="AP181" s="9"/>
      <c r="AQ181" s="9"/>
      <c r="AR181" s="9"/>
      <c r="AS181" s="9"/>
      <c r="AT181" s="9"/>
      <c r="AU181" s="9"/>
      <c r="AV181" s="9"/>
      <c r="AW181" s="9"/>
      <c r="AX181" s="9"/>
      <c r="AY181" s="9"/>
      <c r="AZ181" s="9"/>
    </row>
    <row r="182" spans="1:52" s="71" customFormat="1" ht="21" customHeight="1">
      <c r="A182" s="70"/>
      <c r="B182" s="70"/>
      <c r="C182" s="70"/>
      <c r="D182" s="70"/>
      <c r="AH182" s="122"/>
      <c r="AI182" s="9"/>
      <c r="AJ182" s="9"/>
      <c r="AK182" s="9"/>
      <c r="AL182" s="9"/>
      <c r="AM182" s="9"/>
      <c r="AN182" s="9"/>
      <c r="AO182" s="9"/>
      <c r="AP182" s="9"/>
      <c r="AQ182" s="9"/>
      <c r="AR182" s="9"/>
      <c r="AS182" s="9"/>
      <c r="AT182" s="9"/>
      <c r="AU182" s="9"/>
      <c r="AV182" s="9"/>
      <c r="AW182" s="9"/>
      <c r="AX182" s="9"/>
      <c r="AY182" s="9"/>
      <c r="AZ182" s="9"/>
    </row>
    <row r="183" spans="1:52" s="71" customFormat="1" ht="21" customHeight="1">
      <c r="A183" s="70"/>
      <c r="B183" s="70"/>
      <c r="C183" s="70"/>
      <c r="D183" s="70"/>
      <c r="AH183" s="122"/>
      <c r="AI183" s="9"/>
      <c r="AJ183" s="9"/>
      <c r="AK183" s="9"/>
      <c r="AL183" s="9"/>
      <c r="AM183" s="9"/>
      <c r="AN183" s="9"/>
      <c r="AO183" s="9"/>
      <c r="AP183" s="9"/>
      <c r="AQ183" s="9"/>
      <c r="AR183" s="9"/>
      <c r="AS183" s="9"/>
      <c r="AT183" s="9"/>
      <c r="AU183" s="9"/>
      <c r="AV183" s="9"/>
      <c r="AW183" s="9"/>
      <c r="AX183" s="9"/>
      <c r="AY183" s="9"/>
      <c r="AZ183" s="9"/>
    </row>
    <row r="184" spans="1:52" s="71" customFormat="1" ht="21" customHeight="1">
      <c r="A184" s="70"/>
      <c r="B184" s="70"/>
      <c r="C184" s="70"/>
      <c r="D184" s="70"/>
      <c r="AH184" s="122"/>
      <c r="AI184" s="9"/>
      <c r="AJ184" s="9"/>
      <c r="AK184" s="9"/>
      <c r="AL184" s="9"/>
      <c r="AM184" s="9"/>
      <c r="AN184" s="9"/>
      <c r="AO184" s="9"/>
      <c r="AP184" s="9"/>
      <c r="AQ184" s="9"/>
      <c r="AR184" s="9"/>
      <c r="AS184" s="9"/>
      <c r="AT184" s="9"/>
      <c r="AU184" s="9"/>
      <c r="AV184" s="9"/>
      <c r="AW184" s="9"/>
      <c r="AX184" s="9"/>
      <c r="AY184" s="9"/>
      <c r="AZ184" s="9"/>
    </row>
    <row r="185" spans="1:52" s="71" customFormat="1" ht="21" customHeight="1">
      <c r="A185" s="70"/>
      <c r="B185" s="70"/>
      <c r="C185" s="70"/>
      <c r="D185" s="70"/>
      <c r="AH185" s="122"/>
      <c r="AI185" s="9"/>
      <c r="AJ185" s="9"/>
      <c r="AK185" s="9"/>
      <c r="AL185" s="9"/>
      <c r="AM185" s="9"/>
      <c r="AN185" s="9"/>
      <c r="AO185" s="9"/>
      <c r="AP185" s="9"/>
      <c r="AQ185" s="9"/>
      <c r="AR185" s="9"/>
      <c r="AS185" s="9"/>
      <c r="AT185" s="9"/>
      <c r="AU185" s="9"/>
      <c r="AV185" s="9"/>
      <c r="AW185" s="9"/>
      <c r="AX185" s="9"/>
      <c r="AY185" s="9"/>
      <c r="AZ185" s="9"/>
    </row>
    <row r="186" spans="1:52" s="71" customFormat="1" ht="21" customHeight="1">
      <c r="A186" s="70"/>
      <c r="B186" s="70"/>
      <c r="C186" s="70"/>
      <c r="D186" s="70"/>
      <c r="AH186" s="122"/>
      <c r="AI186" s="9"/>
      <c r="AJ186" s="9"/>
      <c r="AK186" s="9"/>
      <c r="AL186" s="9"/>
      <c r="AM186" s="9"/>
      <c r="AN186" s="9"/>
      <c r="AO186" s="9"/>
      <c r="AP186" s="9"/>
      <c r="AQ186" s="9"/>
      <c r="AR186" s="9"/>
      <c r="AS186" s="9"/>
      <c r="AT186" s="9"/>
      <c r="AU186" s="9"/>
      <c r="AV186" s="9"/>
      <c r="AW186" s="9"/>
      <c r="AX186" s="9"/>
      <c r="AY186" s="9"/>
      <c r="AZ186" s="9"/>
    </row>
    <row r="187" spans="1:52" s="71" customFormat="1" ht="21" customHeight="1">
      <c r="A187" s="70"/>
      <c r="B187" s="70"/>
      <c r="C187" s="70"/>
      <c r="D187" s="70"/>
      <c r="AH187" s="122"/>
      <c r="AI187" s="9"/>
      <c r="AJ187" s="9"/>
      <c r="AK187" s="9"/>
      <c r="AL187" s="9"/>
      <c r="AM187" s="9"/>
      <c r="AN187" s="9"/>
      <c r="AO187" s="9"/>
      <c r="AP187" s="9"/>
      <c r="AQ187" s="9"/>
      <c r="AR187" s="9"/>
      <c r="AS187" s="9"/>
      <c r="AT187" s="9"/>
      <c r="AU187" s="9"/>
      <c r="AV187" s="9"/>
      <c r="AW187" s="9"/>
      <c r="AX187" s="9"/>
      <c r="AY187" s="9"/>
      <c r="AZ187" s="9"/>
    </row>
    <row r="188" spans="1:52" s="71" customFormat="1" ht="21" customHeight="1">
      <c r="A188" s="70"/>
      <c r="B188" s="70"/>
      <c r="C188" s="70"/>
      <c r="D188" s="70"/>
      <c r="AH188" s="122"/>
      <c r="AI188" s="9"/>
      <c r="AJ188" s="9"/>
      <c r="AK188" s="9"/>
      <c r="AL188" s="9"/>
      <c r="AM188" s="9"/>
      <c r="AN188" s="9"/>
      <c r="AO188" s="9"/>
      <c r="AP188" s="9"/>
      <c r="AQ188" s="9"/>
      <c r="AR188" s="9"/>
      <c r="AS188" s="9"/>
      <c r="AT188" s="9"/>
      <c r="AU188" s="9"/>
      <c r="AV188" s="9"/>
      <c r="AW188" s="9"/>
      <c r="AX188" s="9"/>
      <c r="AY188" s="9"/>
      <c r="AZ188" s="9"/>
    </row>
    <row r="189" spans="1:52" s="71" customFormat="1" ht="21" customHeight="1">
      <c r="A189" s="70"/>
      <c r="B189" s="70"/>
      <c r="C189" s="70"/>
      <c r="D189" s="70"/>
      <c r="AH189" s="122"/>
      <c r="AI189" s="9"/>
      <c r="AJ189" s="9"/>
      <c r="AK189" s="9"/>
      <c r="AL189" s="9"/>
      <c r="AM189" s="9"/>
      <c r="AN189" s="9"/>
      <c r="AO189" s="9"/>
      <c r="AP189" s="9"/>
      <c r="AQ189" s="9"/>
      <c r="AR189" s="9"/>
      <c r="AS189" s="9"/>
      <c r="AT189" s="9"/>
      <c r="AU189" s="9"/>
      <c r="AV189" s="9"/>
      <c r="AW189" s="9"/>
      <c r="AX189" s="9"/>
      <c r="AY189" s="9"/>
      <c r="AZ189" s="9"/>
    </row>
    <row r="190" spans="1:52" s="71" customFormat="1" ht="21" customHeight="1">
      <c r="A190" s="70"/>
      <c r="B190" s="70"/>
      <c r="C190" s="70"/>
      <c r="D190" s="70"/>
      <c r="AH190" s="122"/>
      <c r="AI190" s="9"/>
      <c r="AJ190" s="9"/>
      <c r="AK190" s="9"/>
      <c r="AL190" s="9"/>
      <c r="AM190" s="9"/>
      <c r="AN190" s="9"/>
      <c r="AO190" s="9"/>
      <c r="AP190" s="9"/>
      <c r="AQ190" s="9"/>
      <c r="AR190" s="9"/>
      <c r="AS190" s="9"/>
      <c r="AT190" s="9"/>
      <c r="AU190" s="9"/>
      <c r="AV190" s="9"/>
      <c r="AW190" s="9"/>
      <c r="AX190" s="9"/>
      <c r="AY190" s="9"/>
      <c r="AZ190" s="9"/>
    </row>
    <row r="191" spans="1:52" s="71" customFormat="1" ht="21" customHeight="1">
      <c r="A191" s="70"/>
      <c r="B191" s="70"/>
      <c r="C191" s="70"/>
      <c r="D191" s="70"/>
      <c r="AH191" s="122"/>
      <c r="AI191" s="9"/>
      <c r="AJ191" s="9"/>
      <c r="AK191" s="9"/>
      <c r="AL191" s="9"/>
      <c r="AM191" s="9"/>
      <c r="AN191" s="9"/>
      <c r="AO191" s="9"/>
      <c r="AP191" s="9"/>
      <c r="AQ191" s="9"/>
      <c r="AR191" s="9"/>
      <c r="AS191" s="9"/>
      <c r="AT191" s="9"/>
      <c r="AU191" s="9"/>
      <c r="AV191" s="9"/>
      <c r="AW191" s="9"/>
      <c r="AX191" s="9"/>
      <c r="AY191" s="9"/>
      <c r="AZ191" s="9"/>
    </row>
    <row r="192" spans="1:52" s="71" customFormat="1" ht="21" customHeight="1">
      <c r="A192" s="70"/>
      <c r="B192" s="70"/>
      <c r="C192" s="70"/>
      <c r="D192" s="70"/>
      <c r="AH192" s="122"/>
      <c r="AI192" s="9"/>
      <c r="AJ192" s="9"/>
      <c r="AK192" s="9"/>
      <c r="AL192" s="9"/>
      <c r="AM192" s="9"/>
      <c r="AN192" s="9"/>
      <c r="AO192" s="9"/>
      <c r="AP192" s="9"/>
      <c r="AQ192" s="9"/>
      <c r="AR192" s="9"/>
      <c r="AS192" s="9"/>
      <c r="AT192" s="9"/>
      <c r="AU192" s="9"/>
      <c r="AV192" s="9"/>
      <c r="AW192" s="9"/>
      <c r="AX192" s="9"/>
      <c r="AY192" s="9"/>
      <c r="AZ192" s="9"/>
    </row>
    <row r="193" spans="1:52" s="71" customFormat="1" ht="21" customHeight="1">
      <c r="A193" s="70"/>
      <c r="B193" s="70"/>
      <c r="C193" s="70"/>
      <c r="D193" s="70"/>
      <c r="AH193" s="122"/>
      <c r="AI193" s="9"/>
      <c r="AJ193" s="9"/>
      <c r="AK193" s="9"/>
      <c r="AL193" s="9"/>
      <c r="AM193" s="9"/>
      <c r="AN193" s="9"/>
      <c r="AO193" s="9"/>
      <c r="AP193" s="9"/>
      <c r="AQ193" s="9"/>
      <c r="AR193" s="9"/>
      <c r="AS193" s="9"/>
      <c r="AT193" s="9"/>
      <c r="AU193" s="9"/>
      <c r="AV193" s="9"/>
      <c r="AW193" s="9"/>
      <c r="AX193" s="9"/>
      <c r="AY193" s="9"/>
      <c r="AZ193" s="9"/>
    </row>
    <row r="194" spans="1:52" s="71" customFormat="1" ht="21" customHeight="1">
      <c r="A194" s="70"/>
      <c r="B194" s="70"/>
      <c r="C194" s="70"/>
      <c r="D194" s="70"/>
      <c r="AH194" s="122"/>
      <c r="AI194" s="9"/>
      <c r="AJ194" s="9"/>
      <c r="AK194" s="9"/>
      <c r="AL194" s="9"/>
      <c r="AM194" s="9"/>
      <c r="AN194" s="9"/>
      <c r="AO194" s="9"/>
      <c r="AP194" s="9"/>
      <c r="AQ194" s="9"/>
      <c r="AR194" s="9"/>
      <c r="AS194" s="9"/>
      <c r="AT194" s="9"/>
      <c r="AU194" s="9"/>
      <c r="AV194" s="9"/>
      <c r="AW194" s="9"/>
      <c r="AX194" s="9"/>
      <c r="AY194" s="9"/>
      <c r="AZ194" s="9"/>
    </row>
    <row r="195" spans="1:52" s="71" customFormat="1" ht="21" customHeight="1">
      <c r="A195" s="70"/>
      <c r="B195" s="70"/>
      <c r="C195" s="70"/>
      <c r="D195" s="70"/>
      <c r="AH195" s="122"/>
      <c r="AI195" s="9"/>
      <c r="AJ195" s="9"/>
      <c r="AK195" s="9"/>
      <c r="AL195" s="9"/>
      <c r="AM195" s="9"/>
      <c r="AN195" s="9"/>
      <c r="AO195" s="9"/>
      <c r="AP195" s="9"/>
      <c r="AQ195" s="9"/>
      <c r="AR195" s="9"/>
      <c r="AS195" s="9"/>
      <c r="AT195" s="9"/>
      <c r="AU195" s="9"/>
      <c r="AV195" s="9"/>
      <c r="AW195" s="9"/>
      <c r="AX195" s="9"/>
      <c r="AY195" s="9"/>
      <c r="AZ195" s="9"/>
    </row>
    <row r="196" spans="1:52" s="71" customFormat="1" ht="21" customHeight="1">
      <c r="A196" s="70"/>
      <c r="B196" s="70"/>
      <c r="C196" s="70"/>
      <c r="D196" s="70"/>
      <c r="AH196" s="122"/>
      <c r="AI196" s="9"/>
      <c r="AJ196" s="9"/>
      <c r="AK196" s="9"/>
      <c r="AL196" s="9"/>
      <c r="AM196" s="9"/>
      <c r="AN196" s="9"/>
      <c r="AO196" s="9"/>
      <c r="AP196" s="9"/>
      <c r="AQ196" s="9"/>
      <c r="AR196" s="9"/>
      <c r="AS196" s="9"/>
      <c r="AT196" s="9"/>
      <c r="AU196" s="9"/>
      <c r="AV196" s="9"/>
      <c r="AW196" s="9"/>
      <c r="AX196" s="9"/>
      <c r="AY196" s="9"/>
      <c r="AZ196" s="9"/>
    </row>
    <row r="197" spans="1:52" s="71" customFormat="1" ht="21" customHeight="1">
      <c r="A197" s="70"/>
      <c r="B197" s="70"/>
      <c r="C197" s="70"/>
      <c r="D197" s="70"/>
      <c r="AH197" s="122"/>
      <c r="AI197" s="9"/>
      <c r="AJ197" s="9"/>
      <c r="AK197" s="9"/>
      <c r="AL197" s="9"/>
      <c r="AM197" s="9"/>
      <c r="AN197" s="9"/>
      <c r="AO197" s="9"/>
      <c r="AP197" s="9"/>
      <c r="AQ197" s="9"/>
      <c r="AR197" s="9"/>
      <c r="AS197" s="9"/>
      <c r="AT197" s="9"/>
      <c r="AU197" s="9"/>
      <c r="AV197" s="9"/>
      <c r="AW197" s="9"/>
      <c r="AX197" s="9"/>
      <c r="AY197" s="9"/>
      <c r="AZ197" s="9"/>
    </row>
    <row r="198" spans="1:52" s="71" customFormat="1" ht="21" customHeight="1">
      <c r="A198" s="70"/>
      <c r="B198" s="70"/>
      <c r="C198" s="70"/>
      <c r="D198" s="70"/>
      <c r="AH198" s="122"/>
      <c r="AI198" s="9"/>
      <c r="AJ198" s="9"/>
      <c r="AK198" s="9"/>
      <c r="AL198" s="9"/>
      <c r="AM198" s="9"/>
      <c r="AN198" s="9"/>
      <c r="AO198" s="9"/>
      <c r="AP198" s="9"/>
      <c r="AQ198" s="9"/>
      <c r="AR198" s="9"/>
      <c r="AS198" s="9"/>
      <c r="AT198" s="9"/>
      <c r="AU198" s="9"/>
      <c r="AV198" s="9"/>
      <c r="AW198" s="9"/>
      <c r="AX198" s="9"/>
      <c r="AY198" s="9"/>
      <c r="AZ198" s="9"/>
    </row>
    <row r="199" spans="1:52" s="71" customFormat="1" ht="21" customHeight="1">
      <c r="A199" s="70"/>
      <c r="B199" s="70"/>
      <c r="C199" s="70"/>
      <c r="D199" s="70"/>
      <c r="AH199" s="122"/>
      <c r="AI199" s="9"/>
      <c r="AJ199" s="9"/>
      <c r="AK199" s="9"/>
      <c r="AL199" s="9"/>
      <c r="AM199" s="9"/>
      <c r="AN199" s="9"/>
      <c r="AO199" s="9"/>
      <c r="AP199" s="9"/>
      <c r="AQ199" s="9"/>
      <c r="AR199" s="9"/>
      <c r="AS199" s="9"/>
      <c r="AT199" s="9"/>
      <c r="AU199" s="9"/>
      <c r="AV199" s="9"/>
      <c r="AW199" s="9"/>
      <c r="AX199" s="9"/>
      <c r="AY199" s="9"/>
      <c r="AZ199" s="9"/>
    </row>
    <row r="200" spans="1:52" s="71" customFormat="1" ht="21" customHeight="1">
      <c r="A200" s="70"/>
      <c r="B200" s="70"/>
      <c r="C200" s="70"/>
      <c r="D200" s="70"/>
      <c r="AH200" s="122"/>
      <c r="AI200" s="9"/>
      <c r="AJ200" s="9"/>
      <c r="AK200" s="9"/>
      <c r="AL200" s="9"/>
      <c r="AM200" s="9"/>
      <c r="AN200" s="9"/>
      <c r="AO200" s="9"/>
      <c r="AP200" s="9"/>
      <c r="AQ200" s="9"/>
      <c r="AR200" s="9"/>
      <c r="AS200" s="9"/>
      <c r="AT200" s="9"/>
      <c r="AU200" s="9"/>
      <c r="AV200" s="9"/>
      <c r="AW200" s="9"/>
      <c r="AX200" s="9"/>
      <c r="AY200" s="9"/>
      <c r="AZ200" s="9"/>
    </row>
    <row r="201" spans="1:52" s="71" customFormat="1" ht="21" customHeight="1">
      <c r="A201" s="70"/>
      <c r="B201" s="70"/>
      <c r="C201" s="70"/>
      <c r="D201" s="70"/>
      <c r="AH201" s="122"/>
      <c r="AI201" s="9"/>
      <c r="AJ201" s="9"/>
      <c r="AK201" s="9"/>
      <c r="AL201" s="9"/>
      <c r="AM201" s="9"/>
      <c r="AN201" s="9"/>
      <c r="AO201" s="9"/>
      <c r="AP201" s="9"/>
      <c r="AQ201" s="9"/>
      <c r="AR201" s="9"/>
      <c r="AS201" s="9"/>
      <c r="AT201" s="9"/>
      <c r="AU201" s="9"/>
      <c r="AV201" s="9"/>
      <c r="AW201" s="9"/>
      <c r="AX201" s="9"/>
      <c r="AY201" s="9"/>
      <c r="AZ201" s="9"/>
    </row>
    <row r="202" spans="1:52" s="71" customFormat="1" ht="21" customHeight="1">
      <c r="A202" s="70"/>
      <c r="B202" s="70"/>
      <c r="C202" s="70"/>
      <c r="D202" s="70"/>
      <c r="AH202" s="122"/>
      <c r="AI202" s="9"/>
      <c r="AJ202" s="9"/>
      <c r="AK202" s="9"/>
      <c r="AL202" s="9"/>
      <c r="AM202" s="9"/>
      <c r="AN202" s="9"/>
      <c r="AO202" s="9"/>
      <c r="AP202" s="9"/>
      <c r="AQ202" s="9"/>
      <c r="AR202" s="9"/>
      <c r="AS202" s="9"/>
      <c r="AT202" s="9"/>
      <c r="AU202" s="9"/>
      <c r="AV202" s="9"/>
      <c r="AW202" s="9"/>
      <c r="AX202" s="9"/>
      <c r="AY202" s="9"/>
      <c r="AZ202" s="9"/>
    </row>
    <row r="203" spans="1:52" s="71" customFormat="1" ht="21" customHeight="1">
      <c r="A203" s="70"/>
      <c r="B203" s="70"/>
      <c r="C203" s="70"/>
      <c r="D203" s="70"/>
      <c r="AH203" s="122"/>
      <c r="AI203" s="9"/>
      <c r="AJ203" s="9"/>
      <c r="AK203" s="9"/>
      <c r="AL203" s="9"/>
      <c r="AM203" s="9"/>
      <c r="AN203" s="9"/>
      <c r="AO203" s="9"/>
      <c r="AP203" s="9"/>
      <c r="AQ203" s="9"/>
      <c r="AR203" s="9"/>
      <c r="AS203" s="9"/>
      <c r="AT203" s="9"/>
      <c r="AU203" s="9"/>
      <c r="AV203" s="9"/>
      <c r="AW203" s="9"/>
      <c r="AX203" s="9"/>
      <c r="AY203" s="9"/>
      <c r="AZ203" s="9"/>
    </row>
    <row r="204" spans="1:52" s="71" customFormat="1" ht="21" customHeight="1">
      <c r="A204" s="70"/>
      <c r="B204" s="70"/>
      <c r="C204" s="70"/>
      <c r="D204" s="70"/>
      <c r="AH204" s="122"/>
      <c r="AI204" s="9"/>
      <c r="AJ204" s="9"/>
      <c r="AK204" s="9"/>
      <c r="AL204" s="9"/>
      <c r="AM204" s="9"/>
      <c r="AN204" s="9"/>
      <c r="AO204" s="9"/>
      <c r="AP204" s="9"/>
      <c r="AQ204" s="9"/>
      <c r="AR204" s="9"/>
      <c r="AS204" s="9"/>
      <c r="AT204" s="9"/>
      <c r="AU204" s="9"/>
      <c r="AV204" s="9"/>
      <c r="AW204" s="9"/>
      <c r="AX204" s="9"/>
      <c r="AY204" s="9"/>
      <c r="AZ204" s="9"/>
    </row>
    <row r="205" spans="1:52" s="71" customFormat="1" ht="21" customHeight="1">
      <c r="A205" s="70"/>
      <c r="B205" s="70"/>
      <c r="C205" s="70"/>
      <c r="D205" s="70"/>
      <c r="AH205" s="122"/>
      <c r="AI205" s="9"/>
      <c r="AJ205" s="9"/>
      <c r="AK205" s="9"/>
      <c r="AL205" s="9"/>
      <c r="AM205" s="9"/>
      <c r="AN205" s="9"/>
      <c r="AO205" s="9"/>
      <c r="AP205" s="9"/>
      <c r="AQ205" s="9"/>
      <c r="AR205" s="9"/>
      <c r="AS205" s="9"/>
      <c r="AT205" s="9"/>
      <c r="AU205" s="9"/>
      <c r="AV205" s="9"/>
      <c r="AW205" s="9"/>
      <c r="AX205" s="9"/>
      <c r="AY205" s="9"/>
      <c r="AZ205" s="9"/>
    </row>
    <row r="206" spans="1:52" s="71" customFormat="1" ht="21" customHeight="1">
      <c r="A206" s="70"/>
      <c r="B206" s="70"/>
      <c r="C206" s="70"/>
      <c r="D206" s="70"/>
      <c r="AH206" s="122"/>
      <c r="AI206" s="9"/>
      <c r="AJ206" s="9"/>
      <c r="AK206" s="9"/>
      <c r="AL206" s="9"/>
      <c r="AM206" s="9"/>
      <c r="AN206" s="9"/>
      <c r="AO206" s="9"/>
      <c r="AP206" s="9"/>
      <c r="AQ206" s="9"/>
      <c r="AR206" s="9"/>
      <c r="AS206" s="9"/>
      <c r="AT206" s="9"/>
      <c r="AU206" s="9"/>
      <c r="AV206" s="9"/>
      <c r="AW206" s="9"/>
      <c r="AX206" s="9"/>
      <c r="AY206" s="9"/>
      <c r="AZ206" s="9"/>
    </row>
    <row r="207" spans="1:52" s="71" customFormat="1" ht="21" customHeight="1">
      <c r="A207" s="70"/>
      <c r="B207" s="70"/>
      <c r="C207" s="70"/>
      <c r="D207" s="70"/>
      <c r="AH207" s="122"/>
      <c r="AI207" s="9"/>
      <c r="AJ207" s="9"/>
      <c r="AK207" s="9"/>
      <c r="AL207" s="9"/>
      <c r="AM207" s="9"/>
      <c r="AN207" s="9"/>
      <c r="AO207" s="9"/>
      <c r="AP207" s="9"/>
      <c r="AQ207" s="9"/>
      <c r="AR207" s="9"/>
      <c r="AS207" s="9"/>
      <c r="AT207" s="9"/>
      <c r="AU207" s="9"/>
      <c r="AV207" s="9"/>
      <c r="AW207" s="9"/>
      <c r="AX207" s="9"/>
      <c r="AY207" s="9"/>
      <c r="AZ207" s="9"/>
    </row>
    <row r="208" spans="1:52" s="71" customFormat="1" ht="21" customHeight="1">
      <c r="A208" s="70"/>
      <c r="B208" s="70"/>
      <c r="C208" s="70"/>
      <c r="D208" s="70"/>
      <c r="AH208" s="122"/>
      <c r="AI208" s="9"/>
      <c r="AJ208" s="9"/>
      <c r="AK208" s="9"/>
      <c r="AL208" s="9"/>
      <c r="AM208" s="9"/>
      <c r="AN208" s="9"/>
      <c r="AO208" s="9"/>
      <c r="AP208" s="9"/>
      <c r="AQ208" s="9"/>
      <c r="AR208" s="9"/>
      <c r="AS208" s="9"/>
      <c r="AT208" s="9"/>
      <c r="AU208" s="9"/>
      <c r="AV208" s="9"/>
      <c r="AW208" s="9"/>
      <c r="AX208" s="9"/>
      <c r="AY208" s="9"/>
      <c r="AZ208" s="9"/>
    </row>
    <row r="209" spans="1:52" s="71" customFormat="1" ht="21" customHeight="1">
      <c r="A209" s="70"/>
      <c r="B209" s="70"/>
      <c r="C209" s="70"/>
      <c r="D209" s="70"/>
      <c r="AH209" s="122"/>
      <c r="AI209" s="9"/>
      <c r="AJ209" s="9"/>
      <c r="AK209" s="9"/>
      <c r="AL209" s="9"/>
      <c r="AM209" s="9"/>
      <c r="AN209" s="9"/>
      <c r="AO209" s="9"/>
      <c r="AP209" s="9"/>
      <c r="AQ209" s="9"/>
      <c r="AR209" s="9"/>
      <c r="AS209" s="9"/>
      <c r="AT209" s="9"/>
      <c r="AU209" s="9"/>
      <c r="AV209" s="9"/>
      <c r="AW209" s="9"/>
      <c r="AX209" s="9"/>
      <c r="AY209" s="9"/>
      <c r="AZ209" s="9"/>
    </row>
    <row r="210" spans="1:52" s="71" customFormat="1" ht="21" customHeight="1">
      <c r="A210" s="70"/>
      <c r="B210" s="70"/>
      <c r="C210" s="70"/>
      <c r="D210" s="70"/>
      <c r="AH210" s="122"/>
      <c r="AI210" s="9"/>
      <c r="AJ210" s="9"/>
      <c r="AK210" s="9"/>
      <c r="AL210" s="9"/>
      <c r="AM210" s="9"/>
      <c r="AN210" s="9"/>
      <c r="AO210" s="9"/>
      <c r="AP210" s="9"/>
      <c r="AQ210" s="9"/>
      <c r="AR210" s="9"/>
      <c r="AS210" s="9"/>
      <c r="AT210" s="9"/>
      <c r="AU210" s="9"/>
      <c r="AV210" s="9"/>
      <c r="AW210" s="9"/>
      <c r="AX210" s="9"/>
      <c r="AY210" s="9"/>
      <c r="AZ210" s="9"/>
    </row>
    <row r="211" spans="1:52" s="71" customFormat="1" ht="21" customHeight="1">
      <c r="A211" s="70"/>
      <c r="B211" s="70"/>
      <c r="C211" s="70"/>
      <c r="D211" s="70"/>
      <c r="AH211" s="122"/>
      <c r="AI211" s="9"/>
      <c r="AJ211" s="9"/>
      <c r="AK211" s="9"/>
      <c r="AL211" s="9"/>
      <c r="AM211" s="9"/>
      <c r="AN211" s="9"/>
      <c r="AO211" s="9"/>
      <c r="AP211" s="9"/>
      <c r="AQ211" s="9"/>
      <c r="AR211" s="9"/>
      <c r="AS211" s="9"/>
      <c r="AT211" s="9"/>
      <c r="AU211" s="9"/>
      <c r="AV211" s="9"/>
      <c r="AW211" s="9"/>
      <c r="AX211" s="9"/>
      <c r="AY211" s="9"/>
      <c r="AZ211" s="9"/>
    </row>
    <row r="212" spans="1:52" s="71" customFormat="1" ht="21" customHeight="1">
      <c r="A212" s="70"/>
      <c r="B212" s="70"/>
      <c r="C212" s="70"/>
      <c r="D212" s="70"/>
      <c r="AH212" s="122"/>
      <c r="AI212" s="9"/>
      <c r="AJ212" s="9"/>
      <c r="AK212" s="9"/>
      <c r="AL212" s="9"/>
      <c r="AM212" s="9"/>
      <c r="AN212" s="9"/>
      <c r="AO212" s="9"/>
      <c r="AP212" s="9"/>
      <c r="AQ212" s="9"/>
      <c r="AR212" s="9"/>
      <c r="AS212" s="9"/>
      <c r="AT212" s="9"/>
      <c r="AU212" s="9"/>
      <c r="AV212" s="9"/>
      <c r="AW212" s="9"/>
      <c r="AX212" s="9"/>
      <c r="AY212" s="9"/>
      <c r="AZ212" s="9"/>
    </row>
    <row r="213" spans="1:52" s="71" customFormat="1" ht="21" customHeight="1">
      <c r="A213" s="70"/>
      <c r="B213" s="70"/>
      <c r="C213" s="70"/>
      <c r="D213" s="70"/>
      <c r="AH213" s="122"/>
      <c r="AI213" s="9"/>
      <c r="AJ213" s="9"/>
      <c r="AK213" s="9"/>
      <c r="AL213" s="9"/>
      <c r="AM213" s="9"/>
      <c r="AN213" s="9"/>
      <c r="AO213" s="9"/>
      <c r="AP213" s="9"/>
      <c r="AQ213" s="9"/>
      <c r="AR213" s="9"/>
      <c r="AS213" s="9"/>
      <c r="AT213" s="9"/>
      <c r="AU213" s="9"/>
      <c r="AV213" s="9"/>
      <c r="AW213" s="9"/>
      <c r="AX213" s="9"/>
      <c r="AY213" s="9"/>
      <c r="AZ213" s="9"/>
    </row>
    <row r="214" spans="1:52" s="71" customFormat="1" ht="21" customHeight="1">
      <c r="A214" s="70"/>
      <c r="B214" s="70"/>
      <c r="C214" s="70"/>
      <c r="D214" s="70"/>
      <c r="AH214" s="122"/>
      <c r="AI214" s="9"/>
      <c r="AJ214" s="9"/>
      <c r="AK214" s="9"/>
      <c r="AL214" s="9"/>
      <c r="AM214" s="9"/>
      <c r="AN214" s="9"/>
      <c r="AO214" s="9"/>
      <c r="AP214" s="9"/>
      <c r="AQ214" s="9"/>
      <c r="AR214" s="9"/>
      <c r="AS214" s="9"/>
      <c r="AT214" s="9"/>
      <c r="AU214" s="9"/>
      <c r="AV214" s="9"/>
      <c r="AW214" s="9"/>
      <c r="AX214" s="9"/>
      <c r="AY214" s="9"/>
      <c r="AZ214" s="9"/>
    </row>
    <row r="215" spans="1:52" s="71" customFormat="1" ht="21" customHeight="1">
      <c r="A215" s="70"/>
      <c r="B215" s="70"/>
      <c r="C215" s="70"/>
      <c r="D215" s="70"/>
      <c r="AH215" s="122"/>
      <c r="AI215" s="9"/>
      <c r="AJ215" s="9"/>
      <c r="AK215" s="9"/>
      <c r="AL215" s="9"/>
      <c r="AM215" s="9"/>
      <c r="AN215" s="9"/>
      <c r="AO215" s="9"/>
      <c r="AP215" s="9"/>
      <c r="AQ215" s="9"/>
      <c r="AR215" s="9"/>
      <c r="AS215" s="9"/>
      <c r="AT215" s="9"/>
      <c r="AU215" s="9"/>
      <c r="AV215" s="9"/>
      <c r="AW215" s="9"/>
      <c r="AX215" s="9"/>
      <c r="AY215" s="9"/>
      <c r="AZ215" s="9"/>
    </row>
    <row r="216" spans="1:52" s="71" customFormat="1" ht="21" customHeight="1">
      <c r="A216" s="70"/>
      <c r="B216" s="70"/>
      <c r="C216" s="70"/>
      <c r="D216" s="70"/>
      <c r="AH216" s="122"/>
      <c r="AI216" s="9"/>
      <c r="AJ216" s="9"/>
      <c r="AK216" s="9"/>
      <c r="AL216" s="9"/>
      <c r="AM216" s="9"/>
      <c r="AN216" s="9"/>
      <c r="AO216" s="9"/>
      <c r="AP216" s="9"/>
      <c r="AQ216" s="9"/>
      <c r="AR216" s="9"/>
      <c r="AS216" s="9"/>
      <c r="AT216" s="9"/>
      <c r="AU216" s="9"/>
      <c r="AV216" s="9"/>
      <c r="AW216" s="9"/>
      <c r="AX216" s="9"/>
      <c r="AY216" s="9"/>
      <c r="AZ216" s="9"/>
    </row>
    <row r="217" spans="1:52" s="71" customFormat="1" ht="21" customHeight="1">
      <c r="A217" s="70"/>
      <c r="B217" s="70"/>
      <c r="C217" s="70"/>
      <c r="D217" s="70"/>
      <c r="AH217" s="122"/>
      <c r="AI217" s="9"/>
      <c r="AJ217" s="9"/>
      <c r="AK217" s="9"/>
      <c r="AL217" s="9"/>
      <c r="AM217" s="9"/>
      <c r="AN217" s="9"/>
      <c r="AO217" s="9"/>
      <c r="AP217" s="9"/>
      <c r="AQ217" s="9"/>
      <c r="AR217" s="9"/>
      <c r="AS217" s="9"/>
      <c r="AT217" s="9"/>
      <c r="AU217" s="9"/>
      <c r="AV217" s="9"/>
      <c r="AW217" s="9"/>
      <c r="AX217" s="9"/>
      <c r="AY217" s="9"/>
      <c r="AZ217" s="9"/>
    </row>
    <row r="218" spans="1:52" s="71" customFormat="1" ht="21" customHeight="1">
      <c r="A218" s="70"/>
      <c r="B218" s="70"/>
      <c r="C218" s="70"/>
      <c r="D218" s="70"/>
      <c r="AH218" s="122"/>
      <c r="AI218" s="9"/>
      <c r="AJ218" s="9"/>
      <c r="AK218" s="9"/>
      <c r="AL218" s="9"/>
      <c r="AM218" s="9"/>
      <c r="AN218" s="9"/>
      <c r="AO218" s="9"/>
      <c r="AP218" s="9"/>
      <c r="AQ218" s="9"/>
      <c r="AR218" s="9"/>
      <c r="AS218" s="9"/>
      <c r="AT218" s="9"/>
      <c r="AU218" s="9"/>
      <c r="AV218" s="9"/>
      <c r="AW218" s="9"/>
      <c r="AX218" s="9"/>
      <c r="AY218" s="9"/>
      <c r="AZ218" s="9"/>
    </row>
    <row r="219" spans="1:52" s="71" customFormat="1" ht="21" customHeight="1">
      <c r="A219" s="70"/>
      <c r="B219" s="70"/>
      <c r="C219" s="70"/>
      <c r="D219" s="70"/>
      <c r="AH219" s="122"/>
      <c r="AI219" s="9"/>
      <c r="AJ219" s="9"/>
      <c r="AK219" s="9"/>
      <c r="AL219" s="9"/>
      <c r="AM219" s="9"/>
      <c r="AN219" s="9"/>
      <c r="AO219" s="9"/>
      <c r="AP219" s="9"/>
      <c r="AQ219" s="9"/>
      <c r="AR219" s="9"/>
      <c r="AS219" s="9"/>
      <c r="AT219" s="9"/>
      <c r="AU219" s="9"/>
      <c r="AV219" s="9"/>
      <c r="AW219" s="9"/>
      <c r="AX219" s="9"/>
      <c r="AY219" s="9"/>
      <c r="AZ219" s="9"/>
    </row>
    <row r="220" spans="1:52" s="71" customFormat="1" ht="21" customHeight="1">
      <c r="A220" s="70"/>
      <c r="B220" s="70"/>
      <c r="C220" s="70"/>
      <c r="D220" s="70"/>
      <c r="AH220" s="122"/>
      <c r="AI220" s="9"/>
      <c r="AJ220" s="9"/>
      <c r="AK220" s="9"/>
      <c r="AL220" s="9"/>
      <c r="AM220" s="9"/>
      <c r="AN220" s="9"/>
      <c r="AO220" s="9"/>
      <c r="AP220" s="9"/>
      <c r="AQ220" s="9"/>
      <c r="AR220" s="9"/>
      <c r="AS220" s="9"/>
      <c r="AT220" s="9"/>
      <c r="AU220" s="9"/>
      <c r="AV220" s="9"/>
      <c r="AW220" s="9"/>
      <c r="AX220" s="9"/>
      <c r="AY220" s="9"/>
      <c r="AZ220" s="9"/>
    </row>
    <row r="221" spans="1:52" s="71" customFormat="1" ht="21" customHeight="1">
      <c r="A221" s="70"/>
      <c r="B221" s="70"/>
      <c r="C221" s="70"/>
      <c r="D221" s="70"/>
      <c r="AH221" s="122"/>
      <c r="AI221" s="9"/>
      <c r="AJ221" s="9"/>
      <c r="AK221" s="9"/>
      <c r="AL221" s="9"/>
      <c r="AM221" s="9"/>
      <c r="AN221" s="9"/>
      <c r="AO221" s="9"/>
      <c r="AP221" s="9"/>
      <c r="AQ221" s="9"/>
      <c r="AR221" s="9"/>
      <c r="AS221" s="9"/>
      <c r="AT221" s="9"/>
      <c r="AU221" s="9"/>
      <c r="AV221" s="9"/>
      <c r="AW221" s="9"/>
      <c r="AX221" s="9"/>
      <c r="AY221" s="9"/>
      <c r="AZ221" s="9"/>
    </row>
    <row r="222" spans="1:52" s="71" customFormat="1" ht="21" customHeight="1">
      <c r="A222" s="70"/>
      <c r="B222" s="70"/>
      <c r="C222" s="70"/>
      <c r="D222" s="70"/>
      <c r="AH222" s="122"/>
      <c r="AI222" s="9"/>
      <c r="AJ222" s="9"/>
      <c r="AK222" s="9"/>
      <c r="AL222" s="9"/>
      <c r="AM222" s="9"/>
      <c r="AN222" s="9"/>
      <c r="AO222" s="9"/>
      <c r="AP222" s="9"/>
      <c r="AQ222" s="9"/>
      <c r="AR222" s="9"/>
      <c r="AS222" s="9"/>
      <c r="AT222" s="9"/>
      <c r="AU222" s="9"/>
      <c r="AV222" s="9"/>
      <c r="AW222" s="9"/>
      <c r="AX222" s="9"/>
      <c r="AY222" s="9"/>
      <c r="AZ222" s="9"/>
    </row>
    <row r="223" spans="1:52" s="71" customFormat="1" ht="21" customHeight="1">
      <c r="A223" s="70"/>
      <c r="B223" s="70"/>
      <c r="C223" s="70"/>
      <c r="D223" s="70"/>
      <c r="AH223" s="122"/>
      <c r="AI223" s="9"/>
      <c r="AJ223" s="9"/>
      <c r="AK223" s="9"/>
      <c r="AL223" s="9"/>
      <c r="AM223" s="9"/>
      <c r="AN223" s="9"/>
      <c r="AO223" s="9"/>
      <c r="AP223" s="9"/>
      <c r="AQ223" s="9"/>
      <c r="AR223" s="9"/>
      <c r="AS223" s="9"/>
      <c r="AT223" s="9"/>
      <c r="AU223" s="9"/>
      <c r="AV223" s="9"/>
      <c r="AW223" s="9"/>
      <c r="AX223" s="9"/>
      <c r="AY223" s="9"/>
      <c r="AZ223" s="9"/>
    </row>
    <row r="224" spans="1:52" s="71" customFormat="1" ht="21" customHeight="1">
      <c r="A224" s="70"/>
      <c r="B224" s="70"/>
      <c r="C224" s="70"/>
      <c r="D224" s="70"/>
      <c r="AH224" s="122"/>
      <c r="AI224" s="9"/>
      <c r="AJ224" s="9"/>
      <c r="AK224" s="9"/>
      <c r="AL224" s="9"/>
      <c r="AM224" s="9"/>
      <c r="AN224" s="9"/>
      <c r="AO224" s="9"/>
      <c r="AP224" s="9"/>
      <c r="AQ224" s="9"/>
      <c r="AR224" s="9"/>
      <c r="AS224" s="9"/>
      <c r="AT224" s="9"/>
      <c r="AU224" s="9"/>
      <c r="AV224" s="9"/>
      <c r="AW224" s="9"/>
      <c r="AX224" s="9"/>
      <c r="AY224" s="9"/>
      <c r="AZ224" s="9"/>
    </row>
    <row r="225" spans="1:52" s="71" customFormat="1" ht="21" customHeight="1">
      <c r="A225" s="70"/>
      <c r="B225" s="70"/>
      <c r="C225" s="70"/>
      <c r="D225" s="70"/>
      <c r="AH225" s="122"/>
      <c r="AI225" s="9"/>
      <c r="AJ225" s="9"/>
      <c r="AK225" s="9"/>
      <c r="AL225" s="9"/>
      <c r="AM225" s="9"/>
      <c r="AN225" s="9"/>
      <c r="AO225" s="9"/>
      <c r="AP225" s="9"/>
      <c r="AQ225" s="9"/>
      <c r="AR225" s="9"/>
      <c r="AS225" s="9"/>
      <c r="AT225" s="9"/>
      <c r="AU225" s="9"/>
      <c r="AV225" s="9"/>
      <c r="AW225" s="9"/>
      <c r="AX225" s="9"/>
      <c r="AY225" s="9"/>
      <c r="AZ225" s="9"/>
    </row>
    <row r="226" spans="1:52" s="71" customFormat="1" ht="21" customHeight="1">
      <c r="A226" s="70"/>
      <c r="B226" s="70"/>
      <c r="C226" s="70"/>
      <c r="D226" s="70"/>
      <c r="AH226" s="122"/>
      <c r="AI226" s="9"/>
      <c r="AJ226" s="9"/>
      <c r="AK226" s="9"/>
      <c r="AL226" s="9"/>
      <c r="AM226" s="9"/>
      <c r="AN226" s="9"/>
      <c r="AO226" s="9"/>
      <c r="AP226" s="9"/>
      <c r="AQ226" s="9"/>
      <c r="AR226" s="9"/>
      <c r="AS226" s="9"/>
      <c r="AT226" s="9"/>
      <c r="AU226" s="9"/>
      <c r="AV226" s="9"/>
      <c r="AW226" s="9"/>
      <c r="AX226" s="9"/>
      <c r="AY226" s="9"/>
      <c r="AZ226" s="9"/>
    </row>
    <row r="227" spans="1:52" s="71" customFormat="1" ht="21" customHeight="1">
      <c r="A227" s="70"/>
      <c r="B227" s="70"/>
      <c r="C227" s="70"/>
      <c r="D227" s="70"/>
      <c r="AH227" s="122"/>
      <c r="AI227" s="9"/>
      <c r="AJ227" s="9"/>
      <c r="AK227" s="9"/>
      <c r="AL227" s="9"/>
      <c r="AM227" s="9"/>
      <c r="AN227" s="9"/>
      <c r="AO227" s="9"/>
      <c r="AP227" s="9"/>
      <c r="AQ227" s="9"/>
      <c r="AR227" s="9"/>
      <c r="AS227" s="9"/>
      <c r="AT227" s="9"/>
      <c r="AU227" s="9"/>
      <c r="AV227" s="9"/>
      <c r="AW227" s="9"/>
      <c r="AX227" s="9"/>
      <c r="AY227" s="9"/>
      <c r="AZ227" s="9"/>
    </row>
    <row r="228" spans="1:52" s="71" customFormat="1" ht="21" customHeight="1">
      <c r="A228" s="70"/>
      <c r="B228" s="70"/>
      <c r="C228" s="70"/>
      <c r="D228" s="70"/>
      <c r="AH228" s="122"/>
      <c r="AI228" s="9"/>
      <c r="AJ228" s="9"/>
      <c r="AK228" s="9"/>
      <c r="AL228" s="9"/>
      <c r="AM228" s="9"/>
      <c r="AN228" s="9"/>
      <c r="AO228" s="9"/>
      <c r="AP228" s="9"/>
      <c r="AQ228" s="9"/>
      <c r="AR228" s="9"/>
      <c r="AS228" s="9"/>
      <c r="AT228" s="9"/>
      <c r="AU228" s="9"/>
      <c r="AV228" s="9"/>
      <c r="AW228" s="9"/>
      <c r="AX228" s="9"/>
      <c r="AY228" s="9"/>
      <c r="AZ228" s="9"/>
    </row>
    <row r="229" spans="1:52" s="71" customFormat="1" ht="21" customHeight="1">
      <c r="A229" s="70"/>
      <c r="B229" s="70"/>
      <c r="C229" s="70"/>
      <c r="D229" s="70"/>
      <c r="AH229" s="122"/>
      <c r="AI229" s="9"/>
      <c r="AJ229" s="9"/>
      <c r="AK229" s="9"/>
      <c r="AL229" s="9"/>
      <c r="AM229" s="9"/>
      <c r="AN229" s="9"/>
      <c r="AO229" s="9"/>
      <c r="AP229" s="9"/>
      <c r="AQ229" s="9"/>
      <c r="AR229" s="9"/>
      <c r="AS229" s="9"/>
      <c r="AT229" s="9"/>
      <c r="AU229" s="9"/>
      <c r="AV229" s="9"/>
      <c r="AW229" s="9"/>
      <c r="AX229" s="9"/>
      <c r="AY229" s="9"/>
      <c r="AZ229" s="9"/>
    </row>
    <row r="230" spans="1:52" s="71" customFormat="1" ht="21" customHeight="1">
      <c r="A230" s="70"/>
      <c r="B230" s="70"/>
      <c r="C230" s="70"/>
      <c r="D230" s="70"/>
      <c r="AH230" s="122"/>
      <c r="AI230" s="9"/>
      <c r="AJ230" s="9"/>
      <c r="AK230" s="9"/>
      <c r="AL230" s="9"/>
      <c r="AM230" s="9"/>
      <c r="AN230" s="9"/>
      <c r="AO230" s="9"/>
      <c r="AP230" s="9"/>
      <c r="AQ230" s="9"/>
      <c r="AR230" s="9"/>
      <c r="AS230" s="9"/>
      <c r="AT230" s="9"/>
      <c r="AU230" s="9"/>
      <c r="AV230" s="9"/>
      <c r="AW230" s="9"/>
      <c r="AX230" s="9"/>
      <c r="AY230" s="9"/>
      <c r="AZ230" s="9"/>
    </row>
    <row r="231" spans="1:52" s="71" customFormat="1" ht="21" customHeight="1">
      <c r="A231" s="70"/>
      <c r="B231" s="70"/>
      <c r="C231" s="70"/>
      <c r="D231" s="70"/>
      <c r="AH231" s="122"/>
      <c r="AI231" s="9"/>
      <c r="AJ231" s="9"/>
      <c r="AK231" s="9"/>
      <c r="AL231" s="9"/>
      <c r="AM231" s="9"/>
      <c r="AN231" s="9"/>
      <c r="AO231" s="9"/>
      <c r="AP231" s="9"/>
      <c r="AQ231" s="9"/>
      <c r="AR231" s="9"/>
      <c r="AS231" s="9"/>
      <c r="AT231" s="9"/>
      <c r="AU231" s="9"/>
      <c r="AV231" s="9"/>
      <c r="AW231" s="9"/>
      <c r="AX231" s="9"/>
      <c r="AY231" s="9"/>
      <c r="AZ231" s="9"/>
    </row>
    <row r="232" spans="1:52" s="71" customFormat="1" ht="21" customHeight="1">
      <c r="A232" s="70"/>
      <c r="B232" s="70"/>
      <c r="C232" s="70"/>
      <c r="D232" s="70"/>
      <c r="AH232" s="122"/>
      <c r="AI232" s="9"/>
      <c r="AJ232" s="9"/>
      <c r="AK232" s="9"/>
      <c r="AL232" s="9"/>
      <c r="AM232" s="9"/>
      <c r="AN232" s="9"/>
      <c r="AO232" s="9"/>
      <c r="AP232" s="9"/>
      <c r="AQ232" s="9"/>
      <c r="AR232" s="9"/>
      <c r="AS232" s="9"/>
      <c r="AT232" s="9"/>
      <c r="AU232" s="9"/>
      <c r="AV232" s="9"/>
      <c r="AW232" s="9"/>
      <c r="AX232" s="9"/>
      <c r="AY232" s="9"/>
      <c r="AZ232" s="9"/>
    </row>
    <row r="233" spans="1:52" s="71" customFormat="1" ht="21" customHeight="1">
      <c r="A233" s="70"/>
      <c r="B233" s="70"/>
      <c r="C233" s="70"/>
      <c r="D233" s="70"/>
      <c r="AH233" s="122"/>
      <c r="AI233" s="9"/>
      <c r="AJ233" s="9"/>
      <c r="AK233" s="9"/>
      <c r="AL233" s="9"/>
      <c r="AM233" s="9"/>
      <c r="AN233" s="9"/>
      <c r="AO233" s="9"/>
      <c r="AP233" s="9"/>
      <c r="AQ233" s="9"/>
      <c r="AR233" s="9"/>
      <c r="AS233" s="9"/>
      <c r="AT233" s="9"/>
      <c r="AU233" s="9"/>
      <c r="AV233" s="9"/>
      <c r="AW233" s="9"/>
      <c r="AX233" s="9"/>
      <c r="AY233" s="9"/>
      <c r="AZ233" s="9"/>
    </row>
    <row r="234" spans="1:52" s="71" customFormat="1" ht="21" customHeight="1">
      <c r="A234" s="70"/>
      <c r="B234" s="70"/>
      <c r="C234" s="70"/>
      <c r="D234" s="70"/>
      <c r="AH234" s="122"/>
      <c r="AI234" s="9"/>
      <c r="AJ234" s="9"/>
      <c r="AK234" s="9"/>
      <c r="AL234" s="9"/>
      <c r="AM234" s="9"/>
      <c r="AN234" s="9"/>
      <c r="AO234" s="9"/>
      <c r="AP234" s="9"/>
      <c r="AQ234" s="9"/>
      <c r="AR234" s="9"/>
      <c r="AS234" s="9"/>
      <c r="AT234" s="9"/>
      <c r="AU234" s="9"/>
      <c r="AV234" s="9"/>
      <c r="AW234" s="9"/>
      <c r="AX234" s="9"/>
      <c r="AY234" s="9"/>
      <c r="AZ234" s="9"/>
    </row>
    <row r="235" spans="1:52" s="71" customFormat="1" ht="21" customHeight="1">
      <c r="A235" s="70"/>
      <c r="B235" s="70"/>
      <c r="C235" s="70"/>
      <c r="D235" s="70"/>
      <c r="AH235" s="122"/>
      <c r="AI235" s="9"/>
      <c r="AJ235" s="9"/>
      <c r="AK235" s="9"/>
      <c r="AL235" s="9"/>
      <c r="AM235" s="9"/>
      <c r="AN235" s="9"/>
      <c r="AO235" s="9"/>
      <c r="AP235" s="9"/>
      <c r="AQ235" s="9"/>
      <c r="AR235" s="9"/>
      <c r="AS235" s="9"/>
      <c r="AT235" s="9"/>
      <c r="AU235" s="9"/>
      <c r="AV235" s="9"/>
      <c r="AW235" s="9"/>
      <c r="AX235" s="9"/>
      <c r="AY235" s="9"/>
      <c r="AZ235" s="9"/>
    </row>
    <row r="236" spans="1:52" s="71" customFormat="1" ht="21" customHeight="1">
      <c r="A236" s="70"/>
      <c r="B236" s="70"/>
      <c r="C236" s="70"/>
      <c r="D236" s="70"/>
      <c r="AH236" s="122"/>
      <c r="AI236" s="9"/>
      <c r="AJ236" s="9"/>
      <c r="AK236" s="9"/>
      <c r="AL236" s="9"/>
      <c r="AM236" s="9"/>
      <c r="AN236" s="9"/>
      <c r="AO236" s="9"/>
      <c r="AP236" s="9"/>
      <c r="AQ236" s="9"/>
      <c r="AR236" s="9"/>
      <c r="AS236" s="9"/>
      <c r="AT236" s="9"/>
      <c r="AU236" s="9"/>
      <c r="AV236" s="9"/>
      <c r="AW236" s="9"/>
      <c r="AX236" s="9"/>
      <c r="AY236" s="9"/>
      <c r="AZ236" s="9"/>
    </row>
    <row r="237" spans="1:52" s="71" customFormat="1" ht="21" customHeight="1">
      <c r="A237" s="70"/>
      <c r="B237" s="70"/>
      <c r="C237" s="70"/>
      <c r="D237" s="70"/>
      <c r="AH237" s="122"/>
      <c r="AI237" s="9"/>
      <c r="AJ237" s="9"/>
      <c r="AK237" s="9"/>
      <c r="AL237" s="9"/>
      <c r="AM237" s="9"/>
      <c r="AN237" s="9"/>
      <c r="AO237" s="9"/>
      <c r="AP237" s="9"/>
      <c r="AQ237" s="9"/>
      <c r="AR237" s="9"/>
      <c r="AS237" s="9"/>
      <c r="AT237" s="9"/>
      <c r="AU237" s="9"/>
      <c r="AV237" s="9"/>
      <c r="AW237" s="9"/>
      <c r="AX237" s="9"/>
      <c r="AY237" s="9"/>
      <c r="AZ237" s="9"/>
    </row>
    <row r="238" spans="1:52" s="71" customFormat="1" ht="21" customHeight="1">
      <c r="A238" s="70"/>
      <c r="B238" s="70"/>
      <c r="C238" s="70"/>
      <c r="D238" s="70"/>
      <c r="AH238" s="122"/>
      <c r="AI238" s="9"/>
      <c r="AJ238" s="9"/>
      <c r="AK238" s="9"/>
      <c r="AL238" s="9"/>
      <c r="AM238" s="9"/>
      <c r="AN238" s="9"/>
      <c r="AO238" s="9"/>
      <c r="AP238" s="9"/>
      <c r="AQ238" s="9"/>
      <c r="AR238" s="9"/>
      <c r="AS238" s="9"/>
      <c r="AT238" s="9"/>
      <c r="AU238" s="9"/>
      <c r="AV238" s="9"/>
      <c r="AW238" s="9"/>
      <c r="AX238" s="9"/>
      <c r="AY238" s="9"/>
      <c r="AZ238" s="9"/>
    </row>
    <row r="239" spans="1:52" s="71" customFormat="1" ht="21" customHeight="1">
      <c r="A239" s="70"/>
      <c r="B239" s="70"/>
      <c r="C239" s="70"/>
      <c r="D239" s="70"/>
      <c r="AH239" s="122"/>
      <c r="AI239" s="9"/>
      <c r="AJ239" s="9"/>
      <c r="AK239" s="9"/>
      <c r="AL239" s="9"/>
      <c r="AM239" s="9"/>
      <c r="AN239" s="9"/>
      <c r="AO239" s="9"/>
      <c r="AP239" s="9"/>
      <c r="AQ239" s="9"/>
      <c r="AR239" s="9"/>
      <c r="AS239" s="9"/>
      <c r="AT239" s="9"/>
      <c r="AU239" s="9"/>
      <c r="AV239" s="9"/>
      <c r="AW239" s="9"/>
      <c r="AX239" s="9"/>
      <c r="AY239" s="9"/>
      <c r="AZ239" s="9"/>
    </row>
    <row r="240" spans="1:52" s="71" customFormat="1" ht="21" customHeight="1">
      <c r="A240" s="70"/>
      <c r="B240" s="70"/>
      <c r="C240" s="70"/>
      <c r="D240" s="70"/>
      <c r="AH240" s="122"/>
      <c r="AI240" s="9"/>
      <c r="AJ240" s="9"/>
      <c r="AK240" s="9"/>
      <c r="AL240" s="9"/>
      <c r="AM240" s="9"/>
      <c r="AN240" s="9"/>
      <c r="AO240" s="9"/>
      <c r="AP240" s="9"/>
      <c r="AQ240" s="9"/>
      <c r="AR240" s="9"/>
      <c r="AS240" s="9"/>
      <c r="AT240" s="9"/>
      <c r="AU240" s="9"/>
      <c r="AV240" s="9"/>
      <c r="AW240" s="9"/>
      <c r="AX240" s="9"/>
      <c r="AY240" s="9"/>
      <c r="AZ240" s="9"/>
    </row>
    <row r="241" spans="1:52" s="71" customFormat="1" ht="21" customHeight="1">
      <c r="A241" s="70"/>
      <c r="B241" s="70"/>
      <c r="C241" s="70"/>
      <c r="D241" s="70"/>
      <c r="AH241" s="122"/>
      <c r="AI241" s="9"/>
      <c r="AJ241" s="9"/>
      <c r="AK241" s="9"/>
      <c r="AL241" s="9"/>
      <c r="AM241" s="9"/>
      <c r="AN241" s="9"/>
      <c r="AO241" s="9"/>
      <c r="AP241" s="9"/>
      <c r="AQ241" s="9"/>
      <c r="AR241" s="9"/>
      <c r="AS241" s="9"/>
      <c r="AT241" s="9"/>
      <c r="AU241" s="9"/>
      <c r="AV241" s="9"/>
      <c r="AW241" s="9"/>
      <c r="AX241" s="9"/>
      <c r="AY241" s="9"/>
      <c r="AZ241" s="9"/>
    </row>
    <row r="242" spans="1:52" s="71" customFormat="1" ht="21" customHeight="1">
      <c r="A242" s="70"/>
      <c r="B242" s="70"/>
      <c r="C242" s="70"/>
      <c r="D242" s="70"/>
      <c r="AH242" s="122"/>
      <c r="AI242" s="9"/>
      <c r="AJ242" s="9"/>
      <c r="AK242" s="9"/>
      <c r="AL242" s="9"/>
      <c r="AM242" s="9"/>
      <c r="AN242" s="9"/>
      <c r="AO242" s="9"/>
      <c r="AP242" s="9"/>
      <c r="AQ242" s="9"/>
      <c r="AR242" s="9"/>
      <c r="AS242" s="9"/>
      <c r="AT242" s="9"/>
      <c r="AU242" s="9"/>
      <c r="AV242" s="9"/>
      <c r="AW242" s="9"/>
      <c r="AX242" s="9"/>
      <c r="AY242" s="9"/>
      <c r="AZ242" s="9"/>
    </row>
    <row r="243" spans="1:52" s="71" customFormat="1" ht="21" customHeight="1">
      <c r="A243" s="70"/>
      <c r="B243" s="70"/>
      <c r="C243" s="70"/>
      <c r="D243" s="70"/>
      <c r="AH243" s="122"/>
      <c r="AI243" s="9"/>
      <c r="AJ243" s="9"/>
      <c r="AK243" s="9"/>
      <c r="AL243" s="9"/>
      <c r="AM243" s="9"/>
      <c r="AN243" s="9"/>
      <c r="AO243" s="9"/>
      <c r="AP243" s="9"/>
      <c r="AQ243" s="9"/>
      <c r="AR243" s="9"/>
      <c r="AS243" s="9"/>
      <c r="AT243" s="9"/>
      <c r="AU243" s="9"/>
      <c r="AV243" s="9"/>
      <c r="AW243" s="9"/>
      <c r="AX243" s="9"/>
      <c r="AY243" s="9"/>
      <c r="AZ243" s="9"/>
    </row>
    <row r="244" spans="1:52" s="71" customFormat="1" ht="21" customHeight="1">
      <c r="A244" s="70"/>
      <c r="B244" s="70"/>
      <c r="C244" s="70"/>
      <c r="D244" s="70"/>
      <c r="AH244" s="122"/>
      <c r="AI244" s="9"/>
      <c r="AJ244" s="9"/>
      <c r="AK244" s="9"/>
      <c r="AL244" s="9"/>
      <c r="AM244" s="9"/>
      <c r="AN244" s="9"/>
      <c r="AO244" s="9"/>
      <c r="AP244" s="9"/>
      <c r="AQ244" s="9"/>
      <c r="AR244" s="9"/>
      <c r="AS244" s="9"/>
      <c r="AT244" s="9"/>
      <c r="AU244" s="9"/>
      <c r="AV244" s="9"/>
      <c r="AW244" s="9"/>
      <c r="AX244" s="9"/>
      <c r="AY244" s="9"/>
      <c r="AZ244" s="9"/>
    </row>
    <row r="245" spans="1:52" s="71" customFormat="1" ht="21" customHeight="1">
      <c r="A245" s="70"/>
      <c r="B245" s="70"/>
      <c r="C245" s="70"/>
      <c r="D245" s="70"/>
      <c r="AH245" s="122"/>
      <c r="AI245" s="9"/>
      <c r="AJ245" s="9"/>
      <c r="AK245" s="9"/>
      <c r="AL245" s="9"/>
      <c r="AM245" s="9"/>
      <c r="AN245" s="9"/>
      <c r="AO245" s="9"/>
      <c r="AP245" s="9"/>
      <c r="AQ245" s="9"/>
      <c r="AR245" s="9"/>
      <c r="AS245" s="9"/>
      <c r="AT245" s="9"/>
      <c r="AU245" s="9"/>
      <c r="AV245" s="9"/>
      <c r="AW245" s="9"/>
      <c r="AX245" s="9"/>
      <c r="AY245" s="9"/>
      <c r="AZ245" s="9"/>
    </row>
    <row r="246" spans="1:52" s="71" customFormat="1" ht="21" customHeight="1">
      <c r="A246" s="70"/>
      <c r="B246" s="70"/>
      <c r="C246" s="70"/>
      <c r="D246" s="70"/>
      <c r="AH246" s="122"/>
      <c r="AI246" s="9"/>
      <c r="AJ246" s="9"/>
      <c r="AK246" s="9"/>
      <c r="AL246" s="9"/>
      <c r="AM246" s="9"/>
      <c r="AN246" s="9"/>
      <c r="AO246" s="9"/>
      <c r="AP246" s="9"/>
      <c r="AQ246" s="9"/>
      <c r="AR246" s="9"/>
      <c r="AS246" s="9"/>
      <c r="AT246" s="9"/>
      <c r="AU246" s="9"/>
      <c r="AV246" s="9"/>
      <c r="AW246" s="9"/>
      <c r="AX246" s="9"/>
      <c r="AY246" s="9"/>
      <c r="AZ246" s="9"/>
    </row>
    <row r="247" spans="1:52" s="71" customFormat="1" ht="21" customHeight="1">
      <c r="A247" s="70"/>
      <c r="B247" s="70"/>
      <c r="C247" s="70"/>
      <c r="D247" s="70"/>
      <c r="AH247" s="122"/>
      <c r="AI247" s="9"/>
      <c r="AJ247" s="9"/>
      <c r="AK247" s="9"/>
      <c r="AL247" s="9"/>
      <c r="AM247" s="9"/>
      <c r="AN247" s="9"/>
      <c r="AO247" s="9"/>
      <c r="AP247" s="9"/>
      <c r="AQ247" s="9"/>
      <c r="AR247" s="9"/>
      <c r="AS247" s="9"/>
      <c r="AT247" s="9"/>
      <c r="AU247" s="9"/>
      <c r="AV247" s="9"/>
      <c r="AW247" s="9"/>
      <c r="AX247" s="9"/>
      <c r="AY247" s="9"/>
      <c r="AZ247" s="9"/>
    </row>
    <row r="248" spans="1:52" s="71" customFormat="1" ht="21" customHeight="1">
      <c r="A248" s="70"/>
      <c r="B248" s="70"/>
      <c r="C248" s="70"/>
      <c r="D248" s="70"/>
      <c r="AH248" s="122"/>
      <c r="AI248" s="9"/>
      <c r="AJ248" s="9"/>
      <c r="AK248" s="9"/>
      <c r="AL248" s="9"/>
      <c r="AM248" s="9"/>
      <c r="AN248" s="9"/>
      <c r="AO248" s="9"/>
      <c r="AP248" s="9"/>
      <c r="AQ248" s="9"/>
      <c r="AR248" s="9"/>
      <c r="AS248" s="9"/>
      <c r="AT248" s="9"/>
      <c r="AU248" s="9"/>
      <c r="AV248" s="9"/>
      <c r="AW248" s="9"/>
      <c r="AX248" s="9"/>
      <c r="AY248" s="9"/>
      <c r="AZ248" s="9"/>
    </row>
    <row r="249" spans="1:52" s="71" customFormat="1" ht="21" customHeight="1">
      <c r="A249" s="70"/>
      <c r="B249" s="70"/>
      <c r="C249" s="70"/>
      <c r="D249" s="70"/>
      <c r="AH249" s="122"/>
      <c r="AI249" s="9"/>
      <c r="AJ249" s="9"/>
      <c r="AK249" s="9"/>
      <c r="AL249" s="9"/>
      <c r="AM249" s="9"/>
      <c r="AN249" s="9"/>
      <c r="AO249" s="9"/>
      <c r="AP249" s="9"/>
      <c r="AQ249" s="9"/>
      <c r="AR249" s="9"/>
      <c r="AS249" s="9"/>
      <c r="AT249" s="9"/>
      <c r="AU249" s="9"/>
      <c r="AV249" s="9"/>
      <c r="AW249" s="9"/>
      <c r="AX249" s="9"/>
      <c r="AY249" s="9"/>
      <c r="AZ249" s="9"/>
    </row>
    <row r="250" spans="1:52" s="71" customFormat="1" ht="21" customHeight="1">
      <c r="A250" s="70"/>
      <c r="B250" s="70"/>
      <c r="C250" s="70"/>
      <c r="D250" s="70"/>
      <c r="AH250" s="122"/>
      <c r="AI250" s="9"/>
      <c r="AJ250" s="9"/>
      <c r="AK250" s="9"/>
      <c r="AL250" s="9"/>
      <c r="AM250" s="9"/>
      <c r="AN250" s="9"/>
      <c r="AO250" s="9"/>
      <c r="AP250" s="9"/>
      <c r="AQ250" s="9"/>
      <c r="AR250" s="9"/>
      <c r="AS250" s="9"/>
      <c r="AT250" s="9"/>
      <c r="AU250" s="9"/>
      <c r="AV250" s="9"/>
      <c r="AW250" s="9"/>
      <c r="AX250" s="9"/>
      <c r="AY250" s="9"/>
      <c r="AZ250" s="9"/>
    </row>
    <row r="251" spans="1:52" s="71" customFormat="1" ht="21" customHeight="1">
      <c r="A251" s="70"/>
      <c r="B251" s="70"/>
      <c r="C251" s="70"/>
      <c r="D251" s="70"/>
      <c r="AH251" s="122"/>
      <c r="AI251" s="9"/>
      <c r="AJ251" s="9"/>
      <c r="AK251" s="9"/>
      <c r="AL251" s="9"/>
      <c r="AM251" s="9"/>
      <c r="AN251" s="9"/>
      <c r="AO251" s="9"/>
      <c r="AP251" s="9"/>
      <c r="AQ251" s="9"/>
      <c r="AR251" s="9"/>
      <c r="AS251" s="9"/>
      <c r="AT251" s="9"/>
      <c r="AU251" s="9"/>
      <c r="AV251" s="9"/>
      <c r="AW251" s="9"/>
      <c r="AX251" s="9"/>
      <c r="AY251" s="9"/>
      <c r="AZ251" s="9"/>
    </row>
    <row r="252" spans="1:52" s="71" customFormat="1" ht="21" customHeight="1">
      <c r="A252" s="70"/>
      <c r="B252" s="70"/>
      <c r="C252" s="70"/>
      <c r="D252" s="70"/>
      <c r="AH252" s="122"/>
      <c r="AI252" s="9"/>
      <c r="AJ252" s="9"/>
      <c r="AK252" s="9"/>
      <c r="AL252" s="9"/>
      <c r="AM252" s="9"/>
      <c r="AN252" s="9"/>
      <c r="AO252" s="9"/>
      <c r="AP252" s="9"/>
      <c r="AQ252" s="9"/>
      <c r="AR252" s="9"/>
      <c r="AS252" s="9"/>
      <c r="AT252" s="9"/>
      <c r="AU252" s="9"/>
      <c r="AV252" s="9"/>
      <c r="AW252" s="9"/>
      <c r="AX252" s="9"/>
      <c r="AY252" s="9"/>
      <c r="AZ252" s="9"/>
    </row>
    <row r="253" spans="1:52" s="71" customFormat="1" ht="21" customHeight="1">
      <c r="A253" s="70"/>
      <c r="B253" s="70"/>
      <c r="C253" s="70"/>
      <c r="D253" s="70"/>
      <c r="AH253" s="122"/>
      <c r="AI253" s="9"/>
      <c r="AJ253" s="9"/>
      <c r="AK253" s="9"/>
      <c r="AL253" s="9"/>
      <c r="AM253" s="9"/>
      <c r="AN253" s="9"/>
      <c r="AO253" s="9"/>
      <c r="AP253" s="9"/>
      <c r="AQ253" s="9"/>
      <c r="AR253" s="9"/>
      <c r="AS253" s="9"/>
      <c r="AT253" s="9"/>
      <c r="AU253" s="9"/>
      <c r="AV253" s="9"/>
      <c r="AW253" s="9"/>
      <c r="AX253" s="9"/>
      <c r="AY253" s="9"/>
      <c r="AZ253" s="9"/>
    </row>
    <row r="254" spans="1:52" s="71" customFormat="1" ht="21" customHeight="1">
      <c r="A254" s="70"/>
      <c r="B254" s="70"/>
      <c r="C254" s="70"/>
      <c r="D254" s="70"/>
      <c r="AH254" s="122"/>
      <c r="AI254" s="9"/>
      <c r="AJ254" s="9"/>
      <c r="AK254" s="9"/>
      <c r="AL254" s="9"/>
      <c r="AM254" s="9"/>
      <c r="AN254" s="9"/>
      <c r="AO254" s="9"/>
      <c r="AP254" s="9"/>
      <c r="AQ254" s="9"/>
      <c r="AR254" s="9"/>
      <c r="AS254" s="9"/>
      <c r="AT254" s="9"/>
      <c r="AU254" s="9"/>
      <c r="AV254" s="9"/>
      <c r="AW254" s="9"/>
      <c r="AX254" s="9"/>
      <c r="AY254" s="9"/>
      <c r="AZ254" s="9"/>
    </row>
    <row r="255" spans="1:52" s="71" customFormat="1" ht="21" customHeight="1">
      <c r="A255" s="70"/>
      <c r="B255" s="70"/>
      <c r="C255" s="70"/>
      <c r="D255" s="70"/>
      <c r="AH255" s="122"/>
      <c r="AI255" s="9"/>
      <c r="AJ255" s="9"/>
      <c r="AK255" s="9"/>
      <c r="AL255" s="9"/>
      <c r="AM255" s="9"/>
      <c r="AN255" s="9"/>
      <c r="AO255" s="9"/>
      <c r="AP255" s="9"/>
      <c r="AQ255" s="9"/>
      <c r="AR255" s="9"/>
      <c r="AS255" s="9"/>
      <c r="AT255" s="9"/>
      <c r="AU255" s="9"/>
      <c r="AV255" s="9"/>
      <c r="AW255" s="9"/>
      <c r="AX255" s="9"/>
      <c r="AY255" s="9"/>
      <c r="AZ255" s="9"/>
    </row>
    <row r="256" spans="1:52" s="71" customFormat="1" ht="21" customHeight="1">
      <c r="A256" s="70"/>
      <c r="B256" s="70"/>
      <c r="C256" s="70"/>
      <c r="D256" s="70"/>
      <c r="AH256" s="122"/>
      <c r="AI256" s="9"/>
      <c r="AJ256" s="9"/>
      <c r="AK256" s="9"/>
      <c r="AL256" s="9"/>
      <c r="AM256" s="9"/>
      <c r="AN256" s="9"/>
      <c r="AO256" s="9"/>
      <c r="AP256" s="9"/>
      <c r="AQ256" s="9"/>
      <c r="AR256" s="9"/>
      <c r="AS256" s="9"/>
      <c r="AT256" s="9"/>
      <c r="AU256" s="9"/>
      <c r="AV256" s="9"/>
      <c r="AW256" s="9"/>
      <c r="AX256" s="9"/>
      <c r="AY256" s="9"/>
      <c r="AZ256" s="9"/>
    </row>
    <row r="257" spans="1:52" s="71" customFormat="1" ht="21" customHeight="1">
      <c r="A257" s="70"/>
      <c r="B257" s="70"/>
      <c r="C257" s="70"/>
      <c r="D257" s="70"/>
      <c r="AH257" s="122"/>
      <c r="AI257" s="9"/>
      <c r="AJ257" s="9"/>
      <c r="AK257" s="9"/>
      <c r="AL257" s="9"/>
      <c r="AM257" s="9"/>
      <c r="AN257" s="9"/>
      <c r="AO257" s="9"/>
      <c r="AP257" s="9"/>
      <c r="AQ257" s="9"/>
      <c r="AR257" s="9"/>
      <c r="AS257" s="9"/>
      <c r="AT257" s="9"/>
      <c r="AU257" s="9"/>
      <c r="AV257" s="9"/>
      <c r="AW257" s="9"/>
      <c r="AX257" s="9"/>
      <c r="AY257" s="9"/>
      <c r="AZ257" s="9"/>
    </row>
    <row r="258" spans="1:52" s="71" customFormat="1" ht="21" customHeight="1">
      <c r="A258" s="70"/>
      <c r="B258" s="70"/>
      <c r="C258" s="70"/>
      <c r="D258" s="70"/>
      <c r="AH258" s="122"/>
      <c r="AI258" s="9"/>
      <c r="AJ258" s="9"/>
      <c r="AK258" s="9"/>
      <c r="AL258" s="9"/>
      <c r="AM258" s="9"/>
      <c r="AN258" s="9"/>
      <c r="AO258" s="9"/>
      <c r="AP258" s="9"/>
      <c r="AQ258" s="9"/>
      <c r="AR258" s="9"/>
      <c r="AS258" s="9"/>
      <c r="AT258" s="9"/>
      <c r="AU258" s="9"/>
      <c r="AV258" s="9"/>
      <c r="AW258" s="9"/>
      <c r="AX258" s="9"/>
      <c r="AY258" s="9"/>
      <c r="AZ258" s="9"/>
    </row>
    <row r="259" spans="1:52" s="71" customFormat="1" ht="21" customHeight="1">
      <c r="A259" s="70"/>
      <c r="B259" s="70"/>
      <c r="C259" s="70"/>
      <c r="D259" s="70"/>
      <c r="AH259" s="122"/>
      <c r="AI259" s="9"/>
      <c r="AJ259" s="9"/>
      <c r="AK259" s="9"/>
      <c r="AL259" s="9"/>
      <c r="AM259" s="9"/>
      <c r="AN259" s="9"/>
      <c r="AO259" s="9"/>
      <c r="AP259" s="9"/>
      <c r="AQ259" s="9"/>
      <c r="AR259" s="9"/>
      <c r="AS259" s="9"/>
      <c r="AT259" s="9"/>
      <c r="AU259" s="9"/>
      <c r="AV259" s="9"/>
      <c r="AW259" s="9"/>
      <c r="AX259" s="9"/>
      <c r="AY259" s="9"/>
      <c r="AZ259" s="9"/>
    </row>
    <row r="260" spans="1:52" s="71" customFormat="1" ht="21" customHeight="1">
      <c r="A260" s="70"/>
      <c r="B260" s="70"/>
      <c r="C260" s="70"/>
      <c r="D260" s="70"/>
      <c r="AH260" s="122"/>
      <c r="AI260" s="9"/>
      <c r="AJ260" s="9"/>
      <c r="AK260" s="9"/>
      <c r="AL260" s="9"/>
      <c r="AM260" s="9"/>
      <c r="AN260" s="9"/>
      <c r="AO260" s="9"/>
      <c r="AP260" s="9"/>
      <c r="AQ260" s="9"/>
      <c r="AR260" s="9"/>
      <c r="AS260" s="9"/>
      <c r="AT260" s="9"/>
      <c r="AU260" s="9"/>
      <c r="AV260" s="9"/>
      <c r="AW260" s="9"/>
      <c r="AX260" s="9"/>
      <c r="AY260" s="9"/>
      <c r="AZ260" s="9"/>
    </row>
    <row r="261" spans="1:52" s="71" customFormat="1" ht="21" customHeight="1">
      <c r="A261" s="70"/>
      <c r="B261" s="70"/>
      <c r="C261" s="70"/>
      <c r="D261" s="70"/>
      <c r="AH261" s="122"/>
      <c r="AI261" s="9"/>
      <c r="AJ261" s="9"/>
      <c r="AK261" s="9"/>
      <c r="AL261" s="9"/>
      <c r="AM261" s="9"/>
      <c r="AN261" s="9"/>
      <c r="AO261" s="9"/>
      <c r="AP261" s="9"/>
      <c r="AQ261" s="9"/>
      <c r="AR261" s="9"/>
      <c r="AS261" s="9"/>
      <c r="AT261" s="9"/>
      <c r="AU261" s="9"/>
      <c r="AV261" s="9"/>
      <c r="AW261" s="9"/>
      <c r="AX261" s="9"/>
      <c r="AY261" s="9"/>
      <c r="AZ261" s="9"/>
    </row>
    <row r="262" spans="1:52" s="71" customFormat="1" ht="21" customHeight="1">
      <c r="A262" s="70"/>
      <c r="B262" s="70"/>
      <c r="C262" s="70"/>
      <c r="D262" s="70"/>
      <c r="AH262" s="122"/>
      <c r="AI262" s="9"/>
      <c r="AJ262" s="9"/>
      <c r="AK262" s="9"/>
      <c r="AL262" s="9"/>
      <c r="AM262" s="9"/>
      <c r="AN262" s="9"/>
      <c r="AO262" s="9"/>
      <c r="AP262" s="9"/>
      <c r="AQ262" s="9"/>
      <c r="AR262" s="9"/>
      <c r="AS262" s="9"/>
      <c r="AT262" s="9"/>
      <c r="AU262" s="9"/>
      <c r="AV262" s="9"/>
      <c r="AW262" s="9"/>
      <c r="AX262" s="9"/>
      <c r="AY262" s="9"/>
      <c r="AZ262" s="9"/>
    </row>
    <row r="263" spans="1:52" s="71" customFormat="1" ht="21" customHeight="1">
      <c r="A263" s="70"/>
      <c r="B263" s="70"/>
      <c r="C263" s="70"/>
      <c r="D263" s="70"/>
      <c r="AH263" s="122"/>
      <c r="AI263" s="9"/>
      <c r="AJ263" s="9"/>
      <c r="AK263" s="9"/>
      <c r="AL263" s="9"/>
      <c r="AM263" s="9"/>
      <c r="AN263" s="9"/>
      <c r="AO263" s="9"/>
      <c r="AP263" s="9"/>
      <c r="AQ263" s="9"/>
      <c r="AR263" s="9"/>
      <c r="AS263" s="9"/>
      <c r="AT263" s="9"/>
      <c r="AU263" s="9"/>
      <c r="AV263" s="9"/>
      <c r="AW263" s="9"/>
      <c r="AX263" s="9"/>
      <c r="AY263" s="9"/>
      <c r="AZ263" s="9"/>
    </row>
    <row r="264" spans="1:52" s="71" customFormat="1" ht="21" customHeight="1">
      <c r="A264" s="70"/>
      <c r="B264" s="70"/>
      <c r="C264" s="70"/>
      <c r="D264" s="70"/>
      <c r="AH264" s="122"/>
      <c r="AI264" s="9"/>
      <c r="AJ264" s="9"/>
      <c r="AK264" s="9"/>
      <c r="AL264" s="9"/>
      <c r="AM264" s="9"/>
      <c r="AN264" s="9"/>
      <c r="AO264" s="9"/>
      <c r="AP264" s="9"/>
      <c r="AQ264" s="9"/>
      <c r="AR264" s="9"/>
      <c r="AS264" s="9"/>
      <c r="AT264" s="9"/>
      <c r="AU264" s="9"/>
      <c r="AV264" s="9"/>
      <c r="AW264" s="9"/>
      <c r="AX264" s="9"/>
      <c r="AY264" s="9"/>
      <c r="AZ264" s="9"/>
    </row>
    <row r="265" spans="1:52" s="71" customFormat="1" ht="21" customHeight="1">
      <c r="A265" s="70"/>
      <c r="B265" s="70"/>
      <c r="C265" s="70"/>
      <c r="D265" s="70"/>
      <c r="AH265" s="122"/>
      <c r="AI265" s="9"/>
      <c r="AJ265" s="9"/>
      <c r="AK265" s="9"/>
      <c r="AL265" s="9"/>
      <c r="AM265" s="9"/>
      <c r="AN265" s="9"/>
      <c r="AO265" s="9"/>
      <c r="AP265" s="9"/>
      <c r="AQ265" s="9"/>
      <c r="AR265" s="9"/>
      <c r="AS265" s="9"/>
      <c r="AT265" s="9"/>
      <c r="AU265" s="9"/>
      <c r="AV265" s="9"/>
      <c r="AW265" s="9"/>
      <c r="AX265" s="9"/>
      <c r="AY265" s="9"/>
      <c r="AZ265" s="9"/>
    </row>
    <row r="266" spans="1:52" s="71" customFormat="1" ht="21" customHeight="1">
      <c r="A266" s="70"/>
      <c r="B266" s="70"/>
      <c r="C266" s="70"/>
      <c r="D266" s="70"/>
      <c r="AH266" s="122"/>
      <c r="AI266" s="9"/>
      <c r="AJ266" s="9"/>
      <c r="AK266" s="9"/>
      <c r="AL266" s="9"/>
      <c r="AM266" s="9"/>
      <c r="AN266" s="9"/>
      <c r="AO266" s="9"/>
      <c r="AP266" s="9"/>
      <c r="AQ266" s="9"/>
      <c r="AR266" s="9"/>
      <c r="AS266" s="9"/>
      <c r="AT266" s="9"/>
      <c r="AU266" s="9"/>
      <c r="AV266" s="9"/>
      <c r="AW266" s="9"/>
      <c r="AX266" s="9"/>
      <c r="AY266" s="9"/>
      <c r="AZ266" s="9"/>
    </row>
    <row r="267" spans="1:52" s="71" customFormat="1" ht="21" customHeight="1">
      <c r="A267" s="70"/>
      <c r="B267" s="70"/>
      <c r="C267" s="70"/>
      <c r="D267" s="70"/>
      <c r="AH267" s="122"/>
      <c r="AI267" s="9"/>
      <c r="AJ267" s="9"/>
      <c r="AK267" s="9"/>
      <c r="AL267" s="9"/>
      <c r="AM267" s="9"/>
      <c r="AN267" s="9"/>
      <c r="AO267" s="9"/>
      <c r="AP267" s="9"/>
      <c r="AQ267" s="9"/>
      <c r="AR267" s="9"/>
      <c r="AS267" s="9"/>
      <c r="AT267" s="9"/>
      <c r="AU267" s="9"/>
      <c r="AV267" s="9"/>
      <c r="AW267" s="9"/>
      <c r="AX267" s="9"/>
      <c r="AY267" s="9"/>
      <c r="AZ267" s="9"/>
    </row>
    <row r="268" spans="1:52" s="71" customFormat="1" ht="21" customHeight="1">
      <c r="A268" s="70"/>
      <c r="B268" s="70"/>
      <c r="C268" s="70"/>
      <c r="D268" s="70"/>
      <c r="AH268" s="122"/>
      <c r="AI268" s="9"/>
      <c r="AJ268" s="9"/>
      <c r="AK268" s="9"/>
      <c r="AL268" s="9"/>
      <c r="AM268" s="9"/>
      <c r="AN268" s="9"/>
      <c r="AO268" s="9"/>
      <c r="AP268" s="9"/>
      <c r="AQ268" s="9"/>
      <c r="AR268" s="9"/>
      <c r="AS268" s="9"/>
      <c r="AT268" s="9"/>
      <c r="AU268" s="9"/>
      <c r="AV268" s="9"/>
      <c r="AW268" s="9"/>
      <c r="AX268" s="9"/>
      <c r="AY268" s="9"/>
      <c r="AZ268" s="9"/>
    </row>
    <row r="269" spans="1:52" s="71" customFormat="1" ht="21" customHeight="1">
      <c r="A269" s="70"/>
      <c r="B269" s="70"/>
      <c r="C269" s="70"/>
      <c r="D269" s="70"/>
      <c r="AH269" s="122"/>
      <c r="AI269" s="9"/>
      <c r="AJ269" s="9"/>
      <c r="AK269" s="9"/>
      <c r="AL269" s="9"/>
      <c r="AM269" s="9"/>
      <c r="AN269" s="9"/>
      <c r="AO269" s="9"/>
      <c r="AP269" s="9"/>
      <c r="AQ269" s="9"/>
      <c r="AR269" s="9"/>
      <c r="AS269" s="9"/>
      <c r="AT269" s="9"/>
      <c r="AU269" s="9"/>
      <c r="AV269" s="9"/>
      <c r="AW269" s="9"/>
      <c r="AX269" s="9"/>
      <c r="AY269" s="9"/>
      <c r="AZ269" s="9"/>
    </row>
  </sheetData>
  <mergeCells count="13">
    <mergeCell ref="A71:AH71"/>
    <mergeCell ref="A73:AH73"/>
    <mergeCell ref="AC40:AH40"/>
    <mergeCell ref="AC1:AH1"/>
    <mergeCell ref="A29:C29"/>
    <mergeCell ref="A1:Y1"/>
    <mergeCell ref="A30:AH30"/>
    <mergeCell ref="A4:AH4"/>
    <mergeCell ref="A11:AH11"/>
    <mergeCell ref="A43:C43"/>
    <mergeCell ref="A31:C31"/>
    <mergeCell ref="A40:Y40"/>
    <mergeCell ref="A42:AH42"/>
  </mergeCells>
  <pageMargins left="0.31496062992125984" right="0" top="0" bottom="0" header="0" footer="0"/>
  <pageSetup paperSize="9" scale="48" fitToHeight="0" orientation="portrait" r:id="rId1"/>
  <headerFooter alignWithMargins="0"/>
  <rowBreaks count="1" manualBreakCount="1">
    <brk id="39"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7"/>
  <sheetViews>
    <sheetView view="pageLayout" zoomScale="70" zoomScaleNormal="100" zoomScalePageLayoutView="70" workbookViewId="0">
      <selection activeCell="C108" sqref="C108"/>
    </sheetView>
  </sheetViews>
  <sheetFormatPr defaultRowHeight="14.5"/>
  <sheetData>
    <row r="1" spans="1:10" ht="42" customHeight="1">
      <c r="A1" s="162" t="s">
        <v>169</v>
      </c>
      <c r="B1" s="162"/>
      <c r="C1" s="162"/>
      <c r="D1" s="162"/>
      <c r="E1" s="162"/>
      <c r="F1" s="162"/>
      <c r="G1" s="162"/>
      <c r="H1" s="162"/>
      <c r="I1" s="162"/>
      <c r="J1" s="162"/>
    </row>
    <row r="2" spans="1:10">
      <c r="A2" s="134"/>
      <c r="B2" s="134"/>
      <c r="C2" s="134"/>
      <c r="D2" s="134"/>
      <c r="E2" s="134"/>
      <c r="F2" s="134"/>
      <c r="G2" s="134"/>
      <c r="H2" s="134"/>
      <c r="I2" s="134"/>
      <c r="J2" s="134"/>
    </row>
    <row r="3" spans="1:10">
      <c r="A3" s="134"/>
      <c r="B3" s="134"/>
      <c r="C3" s="134"/>
      <c r="D3" s="134"/>
      <c r="E3" s="134"/>
      <c r="F3" s="134"/>
      <c r="G3" s="134"/>
      <c r="H3" s="134"/>
      <c r="I3" s="134"/>
      <c r="J3" s="134"/>
    </row>
    <row r="4" spans="1:10">
      <c r="A4" s="155" t="s">
        <v>107</v>
      </c>
      <c r="B4" s="155"/>
      <c r="C4" s="155"/>
      <c r="D4" s="155"/>
      <c r="E4" s="155"/>
      <c r="F4" s="155"/>
      <c r="G4" s="155"/>
      <c r="H4" s="155"/>
      <c r="I4" s="155"/>
      <c r="J4" s="155"/>
    </row>
    <row r="5" spans="1:10" ht="70.5" customHeight="1">
      <c r="A5" s="163" t="s">
        <v>175</v>
      </c>
      <c r="B5" s="163"/>
      <c r="C5" s="163"/>
      <c r="D5" s="163"/>
      <c r="E5" s="163"/>
      <c r="F5" s="163"/>
      <c r="G5" s="163"/>
      <c r="H5" s="163"/>
      <c r="I5" s="163"/>
      <c r="J5" s="163"/>
    </row>
    <row r="6" spans="1:10">
      <c r="A6" s="155" t="s">
        <v>108</v>
      </c>
      <c r="B6" s="155"/>
      <c r="C6" s="155"/>
      <c r="D6" s="155"/>
      <c r="E6" s="155"/>
      <c r="F6" s="155"/>
      <c r="G6" s="155"/>
      <c r="H6" s="155"/>
      <c r="I6" s="155"/>
      <c r="J6" s="155"/>
    </row>
    <row r="7" spans="1:10" ht="37" customHeight="1">
      <c r="A7" s="159" t="s">
        <v>155</v>
      </c>
      <c r="B7" s="159"/>
      <c r="C7" s="159"/>
      <c r="D7" s="159"/>
      <c r="E7" s="159"/>
      <c r="F7" s="159"/>
      <c r="G7" s="159"/>
      <c r="H7" s="159"/>
      <c r="I7" s="159"/>
      <c r="J7" s="159"/>
    </row>
    <row r="8" spans="1:10" ht="23">
      <c r="A8" s="154" t="s">
        <v>109</v>
      </c>
      <c r="B8" s="154"/>
      <c r="C8" s="154"/>
      <c r="D8" s="154"/>
      <c r="E8" s="154"/>
      <c r="F8" s="154"/>
      <c r="G8" s="154"/>
      <c r="H8" s="154"/>
      <c r="I8" s="154"/>
      <c r="J8" s="154"/>
    </row>
    <row r="9" spans="1:10">
      <c r="A9" s="134"/>
      <c r="B9" s="134"/>
      <c r="C9" s="134"/>
      <c r="D9" s="134"/>
      <c r="E9" s="134"/>
      <c r="F9" s="134"/>
      <c r="G9" s="134"/>
      <c r="H9" s="134"/>
      <c r="I9" s="134"/>
      <c r="J9" s="134"/>
    </row>
    <row r="10" spans="1:10">
      <c r="A10" s="155" t="s">
        <v>110</v>
      </c>
      <c r="B10" s="155"/>
      <c r="C10" s="155"/>
      <c r="D10" s="155"/>
      <c r="E10" s="155"/>
      <c r="F10" s="155"/>
      <c r="G10" s="155"/>
      <c r="H10" s="155"/>
      <c r="I10" s="155"/>
      <c r="J10" s="155"/>
    </row>
    <row r="11" spans="1:10" ht="83.5" customHeight="1">
      <c r="A11" s="159" t="s">
        <v>111</v>
      </c>
      <c r="B11" s="159"/>
      <c r="C11" s="159"/>
      <c r="D11" s="159"/>
      <c r="E11" s="159"/>
      <c r="F11" s="159"/>
      <c r="G11" s="159"/>
      <c r="H11" s="159"/>
      <c r="I11" s="159"/>
      <c r="J11" s="159"/>
    </row>
    <row r="12" spans="1:10" ht="18">
      <c r="A12" s="155" t="s">
        <v>112</v>
      </c>
      <c r="B12" s="155"/>
      <c r="C12" s="155"/>
      <c r="D12" s="155"/>
      <c r="E12" s="155"/>
      <c r="F12" s="155"/>
      <c r="G12" s="155"/>
      <c r="H12" s="155"/>
      <c r="I12" s="155"/>
      <c r="J12" s="155"/>
    </row>
    <row r="13" spans="1:10" ht="59.5" customHeight="1">
      <c r="A13" s="159" t="s">
        <v>176</v>
      </c>
      <c r="B13" s="159"/>
      <c r="C13" s="159"/>
      <c r="D13" s="159"/>
      <c r="E13" s="159"/>
      <c r="F13" s="159"/>
      <c r="G13" s="159"/>
      <c r="H13" s="159"/>
      <c r="I13" s="159"/>
      <c r="J13" s="159"/>
    </row>
    <row r="14" spans="1:10" hidden="1">
      <c r="A14" s="155" t="s">
        <v>11</v>
      </c>
      <c r="B14" s="155"/>
      <c r="C14" s="155"/>
      <c r="D14" s="155"/>
      <c r="E14" s="155"/>
      <c r="F14" s="155"/>
      <c r="G14" s="155"/>
      <c r="H14" s="155"/>
      <c r="I14" s="155"/>
      <c r="J14" s="155"/>
    </row>
    <row r="15" spans="1:10" ht="17" hidden="1" customHeight="1">
      <c r="A15" s="160" t="s">
        <v>113</v>
      </c>
      <c r="B15" s="160"/>
      <c r="C15" s="160"/>
      <c r="D15" s="160"/>
      <c r="E15" s="160"/>
      <c r="F15" s="160"/>
      <c r="G15" s="160"/>
      <c r="H15" s="160"/>
      <c r="I15" s="160"/>
      <c r="J15" s="160"/>
    </row>
    <row r="16" spans="1:10">
      <c r="A16" s="155" t="s">
        <v>114</v>
      </c>
      <c r="B16" s="155"/>
      <c r="C16" s="155"/>
      <c r="D16" s="155"/>
      <c r="E16" s="155"/>
      <c r="F16" s="155"/>
      <c r="G16" s="155"/>
      <c r="H16" s="155"/>
      <c r="I16" s="155"/>
      <c r="J16" s="155"/>
    </row>
    <row r="17" spans="1:10">
      <c r="A17" s="160" t="s">
        <v>113</v>
      </c>
      <c r="B17" s="160"/>
      <c r="C17" s="160"/>
      <c r="D17" s="160"/>
      <c r="E17" s="160"/>
      <c r="F17" s="160"/>
      <c r="G17" s="160"/>
      <c r="H17" s="160"/>
      <c r="I17" s="160"/>
      <c r="J17" s="160"/>
    </row>
    <row r="18" spans="1:10" ht="18">
      <c r="A18" s="155" t="s">
        <v>115</v>
      </c>
      <c r="B18" s="155"/>
      <c r="C18" s="155"/>
      <c r="D18" s="155"/>
      <c r="E18" s="155"/>
      <c r="F18" s="155"/>
      <c r="G18" s="155"/>
      <c r="H18" s="155"/>
      <c r="I18" s="155"/>
      <c r="J18" s="155"/>
    </row>
    <row r="19" spans="1:10">
      <c r="A19" s="161" t="s">
        <v>113</v>
      </c>
      <c r="B19" s="161"/>
      <c r="C19" s="161"/>
      <c r="D19" s="161"/>
      <c r="E19" s="161"/>
      <c r="F19" s="161"/>
      <c r="G19" s="161"/>
      <c r="H19" s="161"/>
      <c r="I19" s="161"/>
      <c r="J19" s="161"/>
    </row>
    <row r="20" spans="1:10">
      <c r="A20" s="135"/>
      <c r="B20" s="135"/>
      <c r="C20" s="135"/>
      <c r="D20" s="135"/>
      <c r="E20" s="135"/>
      <c r="F20" s="135"/>
      <c r="G20" s="135"/>
      <c r="H20" s="135"/>
      <c r="I20" s="135"/>
      <c r="J20" s="135"/>
    </row>
    <row r="21" spans="1:10">
      <c r="A21" s="135"/>
      <c r="B21" s="135"/>
      <c r="C21" s="135"/>
      <c r="D21" s="135"/>
      <c r="E21" s="135"/>
      <c r="F21" s="135"/>
      <c r="G21" s="135"/>
      <c r="H21" s="135"/>
      <c r="I21" s="135"/>
      <c r="J21" s="135"/>
    </row>
    <row r="22" spans="1:10">
      <c r="A22" s="135"/>
      <c r="B22" s="135"/>
      <c r="C22" s="135"/>
      <c r="D22" s="135"/>
      <c r="E22" s="135"/>
      <c r="F22" s="135"/>
      <c r="G22" s="135"/>
      <c r="H22" s="135"/>
      <c r="I22" s="135"/>
      <c r="J22" s="135"/>
    </row>
    <row r="23" spans="1:10">
      <c r="A23" s="135"/>
      <c r="B23" s="135"/>
      <c r="C23" s="135"/>
      <c r="D23" s="135"/>
      <c r="E23" s="135"/>
      <c r="F23" s="135"/>
      <c r="G23" s="135"/>
      <c r="H23" s="135"/>
      <c r="I23" s="135"/>
      <c r="J23" s="135"/>
    </row>
    <row r="24" spans="1:10">
      <c r="A24" s="135"/>
      <c r="B24" s="135"/>
      <c r="C24" s="135"/>
      <c r="D24" s="135"/>
      <c r="E24" s="135"/>
      <c r="F24" s="135"/>
      <c r="G24" s="135"/>
      <c r="H24" s="135"/>
      <c r="I24" s="135"/>
      <c r="J24" s="135"/>
    </row>
    <row r="25" spans="1:10">
      <c r="A25" s="135"/>
      <c r="B25" s="135"/>
      <c r="C25" s="135"/>
      <c r="D25" s="135"/>
      <c r="E25" s="135"/>
      <c r="F25" s="135"/>
      <c r="G25" s="135"/>
      <c r="H25" s="135"/>
      <c r="I25" s="135"/>
      <c r="J25" s="135"/>
    </row>
    <row r="26" spans="1:10">
      <c r="A26" s="135"/>
      <c r="B26" s="135"/>
      <c r="C26" s="135"/>
      <c r="D26" s="135"/>
      <c r="E26" s="135"/>
      <c r="F26" s="135"/>
      <c r="G26" s="135"/>
      <c r="H26" s="135"/>
      <c r="I26" s="135"/>
      <c r="J26" s="135"/>
    </row>
    <row r="27" spans="1:10">
      <c r="A27" s="135"/>
      <c r="B27" s="135"/>
      <c r="C27" s="135"/>
      <c r="D27" s="135"/>
      <c r="E27" s="135"/>
      <c r="F27" s="135"/>
      <c r="G27" s="135"/>
      <c r="H27" s="135"/>
      <c r="I27" s="135"/>
      <c r="J27" s="135"/>
    </row>
    <row r="28" spans="1:10">
      <c r="A28" s="135"/>
      <c r="B28" s="135"/>
      <c r="C28" s="135"/>
      <c r="D28" s="135"/>
      <c r="E28" s="135"/>
      <c r="F28" s="135"/>
      <c r="G28" s="135"/>
      <c r="H28" s="135"/>
      <c r="I28" s="135"/>
      <c r="J28" s="135"/>
    </row>
    <row r="29" spans="1:10">
      <c r="A29" s="135"/>
      <c r="B29" s="135"/>
      <c r="C29" s="135"/>
      <c r="D29" s="135"/>
      <c r="E29" s="135"/>
      <c r="F29" s="135"/>
      <c r="G29" s="135"/>
      <c r="H29" s="135"/>
      <c r="I29" s="135"/>
      <c r="J29" s="135"/>
    </row>
    <row r="30" spans="1:10">
      <c r="A30" s="135"/>
      <c r="B30" s="135"/>
      <c r="C30" s="135"/>
      <c r="D30" s="135"/>
      <c r="E30" s="135"/>
      <c r="F30" s="135"/>
      <c r="G30" s="135"/>
      <c r="H30" s="135"/>
      <c r="I30" s="135"/>
      <c r="J30" s="135"/>
    </row>
    <row r="31" spans="1:10" ht="36" customHeight="1">
      <c r="A31" s="135"/>
      <c r="B31" s="135"/>
      <c r="C31" s="135"/>
      <c r="D31" s="135"/>
      <c r="E31" s="135"/>
      <c r="F31" s="135"/>
      <c r="G31" s="135"/>
      <c r="H31" s="135"/>
      <c r="I31" s="135"/>
      <c r="J31" s="135"/>
    </row>
    <row r="32" spans="1:10" ht="23">
      <c r="A32" s="154" t="s">
        <v>116</v>
      </c>
      <c r="B32" s="154"/>
      <c r="C32" s="154"/>
      <c r="D32" s="154"/>
      <c r="E32" s="154"/>
      <c r="F32" s="154"/>
      <c r="G32" s="154"/>
      <c r="H32" s="154"/>
      <c r="I32" s="154"/>
      <c r="J32" s="154"/>
    </row>
    <row r="33" spans="1:10">
      <c r="A33" s="134"/>
      <c r="B33" s="134"/>
      <c r="C33" s="134"/>
      <c r="D33" s="134"/>
      <c r="E33" s="134"/>
      <c r="F33" s="134"/>
      <c r="G33" s="134"/>
      <c r="H33" s="134"/>
      <c r="I33" s="134"/>
      <c r="J33" s="134"/>
    </row>
    <row r="34" spans="1:10" ht="18">
      <c r="A34" s="155" t="s">
        <v>117</v>
      </c>
      <c r="B34" s="155"/>
      <c r="C34" s="155"/>
      <c r="D34" s="155"/>
      <c r="E34" s="155"/>
      <c r="F34" s="155"/>
      <c r="G34" s="155"/>
      <c r="H34" s="155"/>
      <c r="I34" s="155"/>
      <c r="J34" s="155"/>
    </row>
    <row r="35" spans="1:10" ht="322.5" customHeight="1">
      <c r="A35" s="152" t="s">
        <v>182</v>
      </c>
      <c r="B35" s="152"/>
      <c r="C35" s="152"/>
      <c r="D35" s="152"/>
      <c r="E35" s="152"/>
      <c r="F35" s="152"/>
      <c r="G35" s="152"/>
      <c r="H35" s="152"/>
      <c r="I35" s="152"/>
      <c r="J35" s="152"/>
    </row>
    <row r="36" spans="1:10" ht="10" customHeight="1">
      <c r="A36" s="137" t="s">
        <v>163</v>
      </c>
      <c r="B36" s="134"/>
      <c r="C36" s="134"/>
      <c r="D36" s="134"/>
      <c r="E36" s="134"/>
      <c r="F36" s="134"/>
      <c r="G36" s="134"/>
      <c r="H36" s="134"/>
      <c r="I36" s="134"/>
      <c r="J36" s="134"/>
    </row>
    <row r="37" spans="1:10" ht="76.5" customHeight="1">
      <c r="A37" s="158" t="s">
        <v>170</v>
      </c>
      <c r="B37" s="152"/>
      <c r="C37" s="152"/>
      <c r="D37" s="152"/>
      <c r="E37" s="152"/>
      <c r="F37" s="152"/>
      <c r="G37" s="152"/>
      <c r="H37" s="152"/>
      <c r="I37" s="152"/>
      <c r="J37" s="152"/>
    </row>
    <row r="38" spans="1:10">
      <c r="A38" s="155" t="s">
        <v>118</v>
      </c>
      <c r="B38" s="155"/>
      <c r="C38" s="155"/>
      <c r="D38" s="155"/>
      <c r="E38" s="155"/>
      <c r="F38" s="155"/>
      <c r="G38" s="155"/>
      <c r="H38" s="155"/>
      <c r="I38" s="155"/>
      <c r="J38" s="155"/>
    </row>
    <row r="39" spans="1:10" ht="83" customHeight="1">
      <c r="A39" s="156" t="s">
        <v>156</v>
      </c>
      <c r="B39" s="156"/>
      <c r="C39" s="156"/>
      <c r="D39" s="156"/>
      <c r="E39" s="156"/>
      <c r="F39" s="156"/>
      <c r="G39" s="156"/>
      <c r="H39" s="156"/>
      <c r="I39" s="156"/>
      <c r="J39" s="156"/>
    </row>
    <row r="40" spans="1:10">
      <c r="A40" s="155" t="s">
        <v>119</v>
      </c>
      <c r="B40" s="155"/>
      <c r="C40" s="155"/>
      <c r="D40" s="155"/>
      <c r="E40" s="155"/>
      <c r="F40" s="155"/>
      <c r="G40" s="155"/>
      <c r="H40" s="155"/>
      <c r="I40" s="155"/>
      <c r="J40" s="155"/>
    </row>
    <row r="41" spans="1:10" ht="37" customHeight="1">
      <c r="A41" s="153" t="s">
        <v>120</v>
      </c>
      <c r="B41" s="153"/>
      <c r="C41" s="153"/>
      <c r="D41" s="153"/>
      <c r="E41" s="153"/>
      <c r="F41" s="153"/>
      <c r="G41" s="153"/>
      <c r="H41" s="153"/>
      <c r="I41" s="153"/>
      <c r="J41" s="153"/>
    </row>
    <row r="42" spans="1:10" s="134" customFormat="1" ht="57" customHeight="1">
      <c r="A42" s="136"/>
      <c r="B42" s="136"/>
      <c r="C42" s="136"/>
      <c r="D42" s="136"/>
      <c r="E42" s="136"/>
      <c r="F42" s="136"/>
      <c r="G42" s="136"/>
      <c r="H42" s="136"/>
      <c r="I42" s="136"/>
      <c r="J42" s="136"/>
    </row>
    <row r="43" spans="1:10">
      <c r="A43" s="155" t="s">
        <v>121</v>
      </c>
      <c r="B43" s="155"/>
      <c r="C43" s="155"/>
      <c r="D43" s="155"/>
      <c r="E43" s="155"/>
      <c r="F43" s="155"/>
      <c r="G43" s="155"/>
      <c r="H43" s="155"/>
      <c r="I43" s="155"/>
      <c r="J43" s="155"/>
    </row>
    <row r="44" spans="1:10" ht="55" customHeight="1">
      <c r="A44" s="156" t="s">
        <v>122</v>
      </c>
      <c r="B44" s="156"/>
      <c r="C44" s="156"/>
      <c r="D44" s="156"/>
      <c r="E44" s="156"/>
      <c r="F44" s="156"/>
      <c r="G44" s="156"/>
      <c r="H44" s="156"/>
      <c r="I44" s="156"/>
      <c r="J44" s="156"/>
    </row>
    <row r="45" spans="1:10" ht="23">
      <c r="A45" s="154" t="s">
        <v>123</v>
      </c>
      <c r="B45" s="154"/>
      <c r="C45" s="154"/>
      <c r="D45" s="154"/>
      <c r="E45" s="154"/>
      <c r="F45" s="154"/>
      <c r="G45" s="154"/>
      <c r="H45" s="154"/>
      <c r="I45" s="154"/>
      <c r="J45" s="154"/>
    </row>
    <row r="46" spans="1:10">
      <c r="A46" s="134"/>
      <c r="B46" s="134"/>
      <c r="C46" s="134"/>
      <c r="D46" s="134"/>
      <c r="E46" s="134"/>
      <c r="F46" s="134"/>
      <c r="G46" s="134"/>
      <c r="H46" s="134"/>
      <c r="I46" s="134"/>
      <c r="J46" s="134"/>
    </row>
    <row r="47" spans="1:10" ht="18">
      <c r="A47" s="155" t="s">
        <v>124</v>
      </c>
      <c r="B47" s="155"/>
      <c r="C47" s="155"/>
      <c r="D47" s="155"/>
      <c r="E47" s="155"/>
      <c r="F47" s="155"/>
      <c r="G47" s="155"/>
      <c r="H47" s="155"/>
      <c r="I47" s="155"/>
      <c r="J47" s="155"/>
    </row>
    <row r="48" spans="1:10" ht="409.6" customHeight="1">
      <c r="A48" s="157" t="s">
        <v>179</v>
      </c>
      <c r="B48" s="157"/>
      <c r="C48" s="157"/>
      <c r="D48" s="157"/>
      <c r="E48" s="157"/>
      <c r="F48" s="157"/>
      <c r="G48" s="157"/>
      <c r="H48" s="157"/>
      <c r="I48" s="157"/>
      <c r="J48" s="157"/>
    </row>
    <row r="50" spans="1:10" ht="163" customHeight="1">
      <c r="A50" s="157" t="s">
        <v>125</v>
      </c>
      <c r="B50" s="157"/>
      <c r="C50" s="157"/>
      <c r="D50" s="157"/>
      <c r="E50" s="157"/>
      <c r="F50" s="157"/>
      <c r="G50" s="157"/>
      <c r="H50" s="157"/>
      <c r="I50" s="157"/>
      <c r="J50" s="157"/>
    </row>
    <row r="51" spans="1:10">
      <c r="A51" s="155" t="s">
        <v>126</v>
      </c>
      <c r="B51" s="155"/>
      <c r="C51" s="155"/>
      <c r="D51" s="155"/>
      <c r="E51" s="155"/>
      <c r="F51" s="155"/>
      <c r="G51" s="155"/>
      <c r="H51" s="155"/>
      <c r="I51" s="155"/>
      <c r="J51" s="155"/>
    </row>
    <row r="52" spans="1:10" ht="56" customHeight="1">
      <c r="A52" s="157" t="s">
        <v>127</v>
      </c>
      <c r="B52" s="157"/>
      <c r="C52" s="157"/>
      <c r="D52" s="157"/>
      <c r="E52" s="157"/>
      <c r="F52" s="157"/>
      <c r="G52" s="157"/>
      <c r="H52" s="157"/>
      <c r="I52" s="157"/>
      <c r="J52" s="157"/>
    </row>
    <row r="53" spans="1:10">
      <c r="A53" s="155" t="s">
        <v>128</v>
      </c>
      <c r="B53" s="155"/>
      <c r="C53" s="155"/>
      <c r="D53" s="155"/>
      <c r="E53" s="155"/>
      <c r="F53" s="155"/>
      <c r="G53" s="155"/>
      <c r="H53" s="155"/>
      <c r="I53" s="155"/>
      <c r="J53" s="155"/>
    </row>
    <row r="54" spans="1:10" ht="40" customHeight="1">
      <c r="A54" s="157" t="s">
        <v>157</v>
      </c>
      <c r="B54" s="157"/>
      <c r="C54" s="157"/>
      <c r="D54" s="157"/>
      <c r="E54" s="157"/>
      <c r="F54" s="157"/>
      <c r="G54" s="157"/>
      <c r="H54" s="157"/>
      <c r="I54" s="157"/>
      <c r="J54" s="157"/>
    </row>
    <row r="55" spans="1:10">
      <c r="A55" s="134"/>
      <c r="B55" s="134"/>
      <c r="C55" s="134"/>
      <c r="D55" s="134"/>
      <c r="E55" s="134"/>
      <c r="F55" s="134"/>
      <c r="G55" s="134"/>
      <c r="H55" s="134"/>
      <c r="I55" s="134"/>
      <c r="J55" s="134"/>
    </row>
    <row r="56" spans="1:10" ht="23">
      <c r="A56" s="154" t="s">
        <v>129</v>
      </c>
      <c r="B56" s="154"/>
      <c r="C56" s="154"/>
      <c r="D56" s="154"/>
      <c r="E56" s="154"/>
      <c r="F56" s="154"/>
      <c r="G56" s="154"/>
      <c r="H56" s="154"/>
      <c r="I56" s="154"/>
      <c r="J56" s="154"/>
    </row>
    <row r="57" spans="1:10">
      <c r="A57" s="134"/>
      <c r="B57" s="134"/>
      <c r="C57" s="134"/>
      <c r="D57" s="134"/>
      <c r="E57" s="134"/>
      <c r="F57" s="134"/>
      <c r="G57" s="134"/>
      <c r="H57" s="134"/>
      <c r="I57" s="134"/>
      <c r="J57" s="134"/>
    </row>
    <row r="58" spans="1:10">
      <c r="A58" s="155" t="s">
        <v>130</v>
      </c>
      <c r="B58" s="155"/>
      <c r="C58" s="155"/>
      <c r="D58" s="155"/>
      <c r="E58" s="155"/>
      <c r="F58" s="155"/>
      <c r="G58" s="155"/>
      <c r="H58" s="155"/>
      <c r="I58" s="155"/>
      <c r="J58" s="155"/>
    </row>
    <row r="59" spans="1:10" ht="77.5" customHeight="1">
      <c r="A59" s="157" t="s">
        <v>158</v>
      </c>
      <c r="B59" s="157"/>
      <c r="C59" s="157"/>
      <c r="D59" s="157"/>
      <c r="E59" s="157"/>
      <c r="F59" s="157"/>
      <c r="G59" s="157"/>
      <c r="H59" s="157"/>
      <c r="I59" s="157"/>
      <c r="J59" s="157"/>
    </row>
    <row r="60" spans="1:10">
      <c r="A60" s="155" t="s">
        <v>131</v>
      </c>
      <c r="B60" s="155"/>
      <c r="C60" s="155"/>
      <c r="D60" s="155"/>
      <c r="E60" s="155"/>
      <c r="F60" s="155"/>
      <c r="G60" s="155"/>
      <c r="H60" s="155"/>
      <c r="I60" s="155"/>
      <c r="J60" s="155"/>
    </row>
    <row r="61" spans="1:10" ht="87.5" customHeight="1">
      <c r="A61" s="157" t="s">
        <v>159</v>
      </c>
      <c r="B61" s="157"/>
      <c r="C61" s="157"/>
      <c r="D61" s="157"/>
      <c r="E61" s="157"/>
      <c r="F61" s="157"/>
      <c r="G61" s="157"/>
      <c r="H61" s="157"/>
      <c r="I61" s="157"/>
      <c r="J61" s="157"/>
    </row>
    <row r="62" spans="1:10" ht="18">
      <c r="A62" s="155" t="s">
        <v>132</v>
      </c>
      <c r="B62" s="155"/>
      <c r="C62" s="155"/>
      <c r="D62" s="155"/>
      <c r="E62" s="155"/>
      <c r="F62" s="155"/>
      <c r="G62" s="155"/>
      <c r="H62" s="155"/>
      <c r="I62" s="155"/>
      <c r="J62" s="155"/>
    </row>
    <row r="63" spans="1:10" ht="34.5" customHeight="1">
      <c r="A63" s="156" t="s">
        <v>173</v>
      </c>
      <c r="B63" s="156"/>
      <c r="C63" s="156"/>
      <c r="D63" s="156"/>
      <c r="E63" s="156"/>
      <c r="F63" s="156"/>
      <c r="G63" s="156"/>
      <c r="H63" s="156"/>
      <c r="I63" s="156"/>
      <c r="J63" s="156"/>
    </row>
    <row r="64" spans="1:10" ht="275.5" customHeight="1">
      <c r="A64" s="134"/>
      <c r="B64" s="134"/>
      <c r="C64" s="134"/>
      <c r="D64" s="134"/>
      <c r="E64" s="134"/>
      <c r="F64" s="134"/>
      <c r="G64" s="134"/>
      <c r="H64" s="134"/>
      <c r="I64" s="134"/>
      <c r="J64" s="134"/>
    </row>
    <row r="65" spans="1:10">
      <c r="A65" s="155" t="s">
        <v>133</v>
      </c>
      <c r="B65" s="155"/>
      <c r="C65" s="155"/>
      <c r="D65" s="155"/>
      <c r="E65" s="155"/>
      <c r="F65" s="155"/>
      <c r="G65" s="155"/>
      <c r="H65" s="155"/>
      <c r="I65" s="155"/>
      <c r="J65" s="155"/>
    </row>
    <row r="66" spans="1:10" ht="92" customHeight="1">
      <c r="A66" s="156" t="s">
        <v>160</v>
      </c>
      <c r="B66" s="156"/>
      <c r="C66" s="156"/>
      <c r="D66" s="156"/>
      <c r="E66" s="156"/>
      <c r="F66" s="156"/>
      <c r="G66" s="156"/>
      <c r="H66" s="156"/>
      <c r="I66" s="156"/>
      <c r="J66" s="156"/>
    </row>
    <row r="67" spans="1:10" hidden="1">
      <c r="A67" s="134"/>
      <c r="B67" s="134"/>
      <c r="C67" s="134"/>
      <c r="D67" s="134"/>
      <c r="E67" s="134"/>
      <c r="F67" s="134"/>
      <c r="G67" s="134"/>
      <c r="H67" s="134"/>
      <c r="I67" s="134"/>
      <c r="J67" s="134"/>
    </row>
    <row r="68" spans="1:10" hidden="1">
      <c r="A68" s="134"/>
      <c r="B68" s="134"/>
      <c r="C68" s="134"/>
      <c r="D68" s="134"/>
      <c r="E68" s="134"/>
      <c r="F68" s="134"/>
      <c r="G68" s="134"/>
      <c r="H68" s="134"/>
      <c r="I68" s="134"/>
      <c r="J68" s="134"/>
    </row>
    <row r="69" spans="1:10" hidden="1">
      <c r="A69" s="134"/>
      <c r="B69" s="134"/>
      <c r="C69" s="134"/>
      <c r="D69" s="134"/>
      <c r="E69" s="134"/>
      <c r="F69" s="134"/>
      <c r="G69" s="134"/>
      <c r="H69" s="134"/>
      <c r="I69" s="134"/>
      <c r="J69" s="134"/>
    </row>
    <row r="70" spans="1:10" hidden="1">
      <c r="A70" s="134"/>
      <c r="B70" s="134"/>
      <c r="C70" s="134"/>
      <c r="D70" s="134"/>
      <c r="E70" s="134"/>
      <c r="F70" s="134"/>
      <c r="G70" s="134"/>
      <c r="H70" s="134"/>
      <c r="I70" s="134"/>
      <c r="J70" s="134"/>
    </row>
    <row r="71" spans="1:10">
      <c r="A71" s="155" t="s">
        <v>134</v>
      </c>
      <c r="B71" s="155"/>
      <c r="C71" s="155"/>
      <c r="D71" s="155"/>
      <c r="E71" s="155"/>
      <c r="F71" s="155"/>
      <c r="G71" s="155"/>
      <c r="H71" s="155"/>
      <c r="I71" s="155"/>
      <c r="J71" s="155"/>
    </row>
    <row r="72" spans="1:10" ht="98.5" customHeight="1">
      <c r="A72" s="156" t="s">
        <v>174</v>
      </c>
      <c r="B72" s="156"/>
      <c r="C72" s="156"/>
      <c r="D72" s="156"/>
      <c r="E72" s="156"/>
      <c r="F72" s="156"/>
      <c r="G72" s="156"/>
      <c r="H72" s="156"/>
      <c r="I72" s="156"/>
      <c r="J72" s="156"/>
    </row>
    <row r="73" spans="1:10" ht="18">
      <c r="A73" s="155" t="s">
        <v>135</v>
      </c>
      <c r="B73" s="155"/>
      <c r="C73" s="155"/>
      <c r="D73" s="155"/>
      <c r="E73" s="155"/>
      <c r="F73" s="155"/>
      <c r="G73" s="155"/>
      <c r="H73" s="155"/>
      <c r="I73" s="155"/>
      <c r="J73" s="155"/>
    </row>
    <row r="74" spans="1:10" ht="62" customHeight="1">
      <c r="A74" s="157" t="s">
        <v>161</v>
      </c>
      <c r="B74" s="157"/>
      <c r="C74" s="157"/>
      <c r="D74" s="157"/>
      <c r="E74" s="157"/>
      <c r="F74" s="157"/>
      <c r="G74" s="157"/>
      <c r="H74" s="157"/>
      <c r="I74" s="157"/>
      <c r="J74" s="157"/>
    </row>
    <row r="75" spans="1:10" ht="18">
      <c r="A75" s="155" t="s">
        <v>136</v>
      </c>
      <c r="B75" s="155"/>
      <c r="C75" s="155"/>
      <c r="D75" s="155"/>
      <c r="E75" s="155"/>
      <c r="F75" s="155"/>
      <c r="G75" s="155"/>
      <c r="H75" s="155"/>
      <c r="I75" s="155"/>
      <c r="J75" s="155"/>
    </row>
    <row r="76" spans="1:10" ht="75" customHeight="1">
      <c r="A76" s="157" t="s">
        <v>137</v>
      </c>
      <c r="B76" s="157"/>
      <c r="C76" s="157"/>
      <c r="D76" s="157"/>
      <c r="E76" s="157"/>
      <c r="F76" s="157"/>
      <c r="G76" s="157"/>
      <c r="H76" s="157"/>
      <c r="I76" s="157"/>
      <c r="J76" s="157"/>
    </row>
    <row r="77" spans="1:10">
      <c r="A77" s="155" t="s">
        <v>138</v>
      </c>
      <c r="B77" s="155"/>
      <c r="C77" s="155"/>
      <c r="D77" s="155"/>
      <c r="E77" s="155"/>
      <c r="F77" s="155"/>
      <c r="G77" s="155"/>
      <c r="H77" s="155"/>
      <c r="I77" s="155"/>
      <c r="J77" s="155"/>
    </row>
    <row r="78" spans="1:10" ht="319.5" customHeight="1">
      <c r="A78" s="156" t="s">
        <v>162</v>
      </c>
      <c r="B78" s="156"/>
      <c r="C78" s="156"/>
      <c r="D78" s="156"/>
      <c r="E78" s="156"/>
      <c r="F78" s="156"/>
      <c r="G78" s="156"/>
      <c r="H78" s="156"/>
      <c r="I78" s="156"/>
      <c r="J78" s="156"/>
    </row>
    <row r="79" spans="1:10">
      <c r="A79" s="155" t="s">
        <v>145</v>
      </c>
      <c r="B79" s="155"/>
      <c r="C79" s="155"/>
      <c r="D79" s="155"/>
      <c r="E79" s="155"/>
      <c r="F79" s="155"/>
      <c r="G79" s="155"/>
      <c r="H79" s="155"/>
      <c r="I79" s="155"/>
      <c r="J79" s="155"/>
    </row>
    <row r="80" spans="1:10" ht="233" customHeight="1">
      <c r="A80" s="153" t="s">
        <v>164</v>
      </c>
      <c r="B80" s="153"/>
      <c r="C80" s="153"/>
      <c r="D80" s="153"/>
      <c r="E80" s="153"/>
      <c r="F80" s="153"/>
      <c r="G80" s="153"/>
      <c r="H80" s="153"/>
      <c r="I80" s="153"/>
      <c r="J80" s="153"/>
    </row>
    <row r="81" spans="1:10" s="134" customFormat="1" ht="14.4" customHeight="1">
      <c r="A81" s="142"/>
      <c r="B81" s="142"/>
      <c r="C81" s="142"/>
      <c r="D81" s="142"/>
      <c r="E81" s="142"/>
      <c r="F81" s="142"/>
      <c r="G81" s="142"/>
      <c r="H81" s="142"/>
      <c r="I81" s="142"/>
      <c r="J81" s="142"/>
    </row>
    <row r="82" spans="1:10" s="134" customFormat="1" ht="79.5" customHeight="1">
      <c r="A82" s="142"/>
      <c r="B82" s="142"/>
      <c r="C82" s="142"/>
      <c r="D82" s="142"/>
      <c r="E82" s="142"/>
      <c r="F82" s="142"/>
      <c r="G82" s="142"/>
      <c r="H82" s="142"/>
      <c r="I82" s="142"/>
      <c r="J82" s="142"/>
    </row>
    <row r="83" spans="1:10" ht="18">
      <c r="A83" s="155" t="s">
        <v>139</v>
      </c>
      <c r="B83" s="155"/>
      <c r="C83" s="155"/>
      <c r="D83" s="155"/>
      <c r="E83" s="155"/>
      <c r="F83" s="155"/>
      <c r="G83" s="155"/>
      <c r="H83" s="155"/>
      <c r="I83" s="155"/>
      <c r="J83" s="155"/>
    </row>
    <row r="84" spans="1:10" ht="232.75" customHeight="1">
      <c r="A84" s="153" t="s">
        <v>181</v>
      </c>
      <c r="B84" s="153"/>
      <c r="C84" s="153"/>
      <c r="D84" s="153"/>
      <c r="E84" s="153"/>
      <c r="F84" s="153"/>
      <c r="G84" s="153"/>
      <c r="H84" s="153"/>
      <c r="I84" s="153"/>
      <c r="J84" s="153"/>
    </row>
    <row r="85" spans="1:10" ht="304.25" customHeight="1">
      <c r="A85" s="134"/>
      <c r="B85" s="134"/>
      <c r="C85" s="134"/>
      <c r="D85" s="134"/>
      <c r="E85" s="134"/>
      <c r="F85" s="134"/>
      <c r="G85" s="134"/>
      <c r="H85" s="134"/>
      <c r="I85" s="134"/>
      <c r="J85" s="134"/>
    </row>
    <row r="86" spans="1:10" ht="18">
      <c r="A86" s="155" t="s">
        <v>140</v>
      </c>
      <c r="B86" s="155"/>
      <c r="C86" s="155"/>
      <c r="D86" s="155"/>
      <c r="E86" s="155"/>
      <c r="F86" s="155"/>
      <c r="G86" s="155"/>
      <c r="H86" s="155"/>
      <c r="I86" s="155"/>
      <c r="J86" s="155"/>
    </row>
    <row r="87" spans="1:10" ht="87.5" customHeight="1">
      <c r="A87" s="153" t="s">
        <v>180</v>
      </c>
      <c r="B87" s="153"/>
      <c r="C87" s="153"/>
      <c r="D87" s="153"/>
      <c r="E87" s="153"/>
      <c r="F87" s="153"/>
      <c r="G87" s="153"/>
      <c r="H87" s="153"/>
      <c r="I87" s="153"/>
      <c r="J87" s="153"/>
    </row>
    <row r="88" spans="1:10" ht="23">
      <c r="A88" s="154" t="s">
        <v>141</v>
      </c>
      <c r="B88" s="154"/>
      <c r="C88" s="154"/>
      <c r="D88" s="154"/>
      <c r="E88" s="154"/>
      <c r="F88" s="154"/>
      <c r="G88" s="154"/>
      <c r="H88" s="154"/>
      <c r="I88" s="154"/>
      <c r="J88" s="154"/>
    </row>
    <row r="89" spans="1:10">
      <c r="A89" s="134"/>
      <c r="B89" s="134"/>
      <c r="C89" s="134"/>
      <c r="D89" s="134"/>
      <c r="E89" s="134"/>
      <c r="F89" s="134"/>
      <c r="G89" s="134"/>
      <c r="H89" s="134"/>
      <c r="I89" s="134"/>
      <c r="J89" s="134"/>
    </row>
    <row r="90" spans="1:10">
      <c r="A90" s="155" t="s">
        <v>142</v>
      </c>
      <c r="B90" s="155"/>
      <c r="C90" s="155"/>
      <c r="D90" s="155"/>
      <c r="E90" s="155"/>
      <c r="F90" s="155"/>
      <c r="G90" s="155"/>
      <c r="H90" s="155"/>
      <c r="I90" s="155"/>
      <c r="J90" s="155"/>
    </row>
    <row r="91" spans="1:10" ht="42" customHeight="1">
      <c r="A91" s="152" t="s">
        <v>165</v>
      </c>
      <c r="B91" s="152"/>
      <c r="C91" s="152"/>
      <c r="D91" s="152"/>
      <c r="E91" s="152"/>
      <c r="F91" s="152"/>
      <c r="G91" s="152"/>
      <c r="H91" s="152"/>
      <c r="I91" s="152"/>
      <c r="J91" s="152"/>
    </row>
    <row r="92" spans="1:10">
      <c r="A92" s="136"/>
      <c r="B92" s="136"/>
      <c r="C92" s="136"/>
      <c r="D92" s="136"/>
      <c r="E92" s="136"/>
      <c r="F92" s="136"/>
      <c r="G92" s="136"/>
      <c r="H92" s="136"/>
      <c r="I92" s="136"/>
      <c r="J92" s="136"/>
    </row>
    <row r="93" spans="1:10" ht="23">
      <c r="A93" s="154" t="s">
        <v>143</v>
      </c>
      <c r="B93" s="154"/>
      <c r="C93" s="154"/>
      <c r="D93" s="154"/>
      <c r="E93" s="154"/>
      <c r="F93" s="154"/>
      <c r="G93" s="154"/>
      <c r="H93" s="154"/>
      <c r="I93" s="154"/>
      <c r="J93" s="154"/>
    </row>
    <row r="94" spans="1:10">
      <c r="A94" s="137"/>
      <c r="B94" s="134"/>
      <c r="C94" s="134"/>
      <c r="D94" s="134"/>
      <c r="E94" s="134"/>
      <c r="F94" s="134"/>
      <c r="G94" s="134"/>
      <c r="H94" s="134"/>
      <c r="I94" s="134"/>
      <c r="J94" s="134"/>
    </row>
    <row r="95" spans="1:10">
      <c r="A95" s="155" t="s">
        <v>144</v>
      </c>
      <c r="B95" s="155"/>
      <c r="C95" s="155"/>
      <c r="D95" s="155"/>
      <c r="E95" s="155"/>
      <c r="F95" s="155"/>
      <c r="G95" s="155"/>
      <c r="H95" s="155"/>
      <c r="I95" s="155"/>
      <c r="J95" s="155"/>
    </row>
    <row r="96" spans="1:10" ht="62.4" customHeight="1">
      <c r="A96" s="152" t="s">
        <v>177</v>
      </c>
      <c r="B96" s="152"/>
      <c r="C96" s="152"/>
      <c r="D96" s="152"/>
      <c r="E96" s="152"/>
      <c r="F96" s="152"/>
      <c r="G96" s="152"/>
      <c r="H96" s="152"/>
      <c r="I96" s="152"/>
      <c r="J96" s="152"/>
    </row>
    <row r="97" spans="1:10">
      <c r="A97" s="137"/>
      <c r="B97" s="134"/>
      <c r="C97" s="134"/>
      <c r="D97" s="134"/>
      <c r="E97" s="134"/>
      <c r="F97" s="134"/>
      <c r="G97" s="134"/>
      <c r="H97" s="134"/>
      <c r="I97" s="134"/>
      <c r="J97" s="134"/>
    </row>
    <row r="98" spans="1:10">
      <c r="A98" s="134"/>
      <c r="B98" s="134"/>
      <c r="C98" s="134"/>
      <c r="D98" s="134"/>
      <c r="E98" s="134"/>
      <c r="F98" s="134"/>
      <c r="G98" s="134"/>
      <c r="H98" s="134"/>
      <c r="I98" s="134"/>
      <c r="J98" s="134"/>
    </row>
    <row r="99" spans="1:10">
      <c r="A99" s="134"/>
      <c r="B99" s="134"/>
      <c r="C99" s="134"/>
      <c r="D99" s="134"/>
      <c r="E99" s="134"/>
      <c r="F99" s="134"/>
      <c r="G99" s="134"/>
      <c r="H99" s="134"/>
      <c r="I99" s="134"/>
      <c r="J99" s="134"/>
    </row>
    <row r="100" spans="1:10">
      <c r="A100" s="134"/>
      <c r="B100" s="134"/>
      <c r="C100" s="134"/>
      <c r="D100" s="134"/>
      <c r="E100" s="134"/>
      <c r="F100" s="134"/>
      <c r="G100" s="134"/>
      <c r="H100" s="134"/>
      <c r="I100" s="134"/>
      <c r="J100" s="134"/>
    </row>
    <row r="101" spans="1:10">
      <c r="A101" s="134"/>
      <c r="B101" s="134"/>
      <c r="C101" s="134"/>
      <c r="D101" s="134"/>
      <c r="E101" s="134"/>
      <c r="F101" s="134"/>
      <c r="G101" s="134"/>
      <c r="H101" s="134"/>
      <c r="I101" s="134"/>
      <c r="J101" s="134"/>
    </row>
    <row r="102" spans="1:10">
      <c r="A102" s="134"/>
      <c r="B102" s="134"/>
      <c r="C102" s="134"/>
      <c r="D102" s="134"/>
      <c r="E102" s="134"/>
      <c r="F102" s="134"/>
      <c r="G102" s="134"/>
      <c r="H102" s="134"/>
      <c r="I102" s="134"/>
      <c r="J102" s="134"/>
    </row>
    <row r="103" spans="1:10">
      <c r="A103" s="134"/>
      <c r="B103" s="134"/>
      <c r="C103" s="134"/>
      <c r="D103" s="134"/>
      <c r="E103" s="134"/>
      <c r="F103" s="134"/>
      <c r="G103" s="134"/>
      <c r="H103" s="134"/>
      <c r="I103" s="134"/>
      <c r="J103" s="134"/>
    </row>
    <row r="104" spans="1:10">
      <c r="A104" s="134"/>
      <c r="B104" s="134"/>
      <c r="C104" s="134"/>
      <c r="D104" s="134"/>
      <c r="E104" s="134"/>
      <c r="F104" s="134"/>
      <c r="G104" s="134"/>
      <c r="H104" s="134"/>
      <c r="I104" s="134"/>
      <c r="J104" s="134"/>
    </row>
    <row r="105" spans="1:10">
      <c r="A105" s="134"/>
      <c r="B105" s="134"/>
      <c r="C105" s="134"/>
      <c r="D105" s="134"/>
      <c r="E105" s="134"/>
      <c r="F105" s="134"/>
      <c r="G105" s="134"/>
      <c r="H105" s="134"/>
      <c r="I105" s="134"/>
      <c r="J105" s="134"/>
    </row>
    <row r="106" spans="1:10">
      <c r="A106" s="134"/>
      <c r="B106" s="134"/>
      <c r="C106" s="134"/>
      <c r="D106" s="134"/>
      <c r="E106" s="134"/>
      <c r="F106" s="134"/>
      <c r="G106" s="134"/>
      <c r="H106" s="134"/>
      <c r="I106" s="134"/>
      <c r="J106" s="134"/>
    </row>
    <row r="107" spans="1:10">
      <c r="A107" s="134"/>
      <c r="B107" s="134"/>
      <c r="C107" s="134"/>
      <c r="D107" s="134"/>
      <c r="E107" s="134"/>
      <c r="F107" s="134"/>
      <c r="G107" s="134"/>
      <c r="H107" s="134"/>
      <c r="I107" s="134"/>
      <c r="J107" s="134"/>
    </row>
    <row r="108" spans="1:10">
      <c r="A108" s="134"/>
      <c r="B108" s="134"/>
      <c r="C108" s="134"/>
      <c r="D108" s="134"/>
      <c r="E108" s="134"/>
      <c r="F108" s="134"/>
      <c r="G108" s="134"/>
      <c r="H108" s="134"/>
      <c r="I108" s="134"/>
      <c r="J108" s="134"/>
    </row>
    <row r="109" spans="1:10">
      <c r="A109" s="134"/>
      <c r="B109" s="134"/>
      <c r="C109" s="134"/>
      <c r="D109" s="134"/>
      <c r="E109" s="134"/>
      <c r="F109" s="134"/>
      <c r="G109" s="134"/>
      <c r="H109" s="134"/>
      <c r="I109" s="134"/>
      <c r="J109" s="134"/>
    </row>
    <row r="110" spans="1:10">
      <c r="A110" s="134"/>
      <c r="B110" s="134"/>
      <c r="C110" s="134"/>
      <c r="D110" s="134"/>
      <c r="E110" s="134"/>
      <c r="F110" s="134"/>
      <c r="G110" s="134"/>
      <c r="H110" s="134"/>
      <c r="I110" s="134"/>
      <c r="J110" s="134"/>
    </row>
    <row r="111" spans="1:10">
      <c r="A111" s="134"/>
      <c r="B111" s="134"/>
      <c r="C111" s="134"/>
      <c r="D111" s="134"/>
      <c r="E111" s="134"/>
      <c r="F111" s="134"/>
      <c r="G111" s="134"/>
      <c r="H111" s="134"/>
      <c r="I111" s="134"/>
      <c r="J111" s="134"/>
    </row>
    <row r="112" spans="1:10">
      <c r="A112" s="134"/>
      <c r="B112" s="134"/>
      <c r="C112" s="134"/>
      <c r="D112" s="134"/>
      <c r="E112" s="134"/>
      <c r="F112" s="134"/>
      <c r="G112" s="134"/>
      <c r="H112" s="134"/>
      <c r="I112" s="134"/>
      <c r="J112" s="134"/>
    </row>
    <row r="113" spans="1:10">
      <c r="A113" s="134"/>
      <c r="B113" s="134"/>
      <c r="C113" s="134"/>
      <c r="D113" s="134"/>
      <c r="E113" s="134"/>
      <c r="F113" s="134"/>
      <c r="G113" s="134"/>
      <c r="H113" s="134"/>
      <c r="I113" s="134"/>
      <c r="J113" s="134"/>
    </row>
    <row r="114" spans="1:10">
      <c r="A114" s="134"/>
      <c r="B114" s="134"/>
      <c r="C114" s="134"/>
      <c r="D114" s="134"/>
      <c r="E114" s="134"/>
      <c r="F114" s="134"/>
      <c r="G114" s="134"/>
      <c r="H114" s="134"/>
      <c r="I114" s="134"/>
      <c r="J114" s="134"/>
    </row>
    <row r="115" spans="1:10">
      <c r="A115" s="134"/>
      <c r="B115" s="134"/>
      <c r="C115" s="134"/>
      <c r="D115" s="134"/>
      <c r="E115" s="134"/>
      <c r="F115" s="134"/>
      <c r="G115" s="134"/>
      <c r="H115" s="134"/>
      <c r="I115" s="134"/>
      <c r="J115" s="134"/>
    </row>
    <row r="116" spans="1:10">
      <c r="A116" s="134"/>
      <c r="B116" s="134"/>
      <c r="C116" s="134"/>
      <c r="D116" s="134"/>
      <c r="E116" s="134"/>
      <c r="F116" s="134"/>
      <c r="G116" s="134"/>
      <c r="H116" s="134"/>
      <c r="I116" s="134"/>
      <c r="J116" s="134"/>
    </row>
    <row r="117" spans="1:10">
      <c r="A117" s="134"/>
      <c r="B117" s="134"/>
      <c r="C117" s="134"/>
      <c r="D117" s="134"/>
      <c r="E117" s="134"/>
      <c r="F117" s="134"/>
      <c r="G117" s="134"/>
      <c r="H117" s="134"/>
      <c r="I117" s="134"/>
      <c r="J117" s="134"/>
    </row>
    <row r="118" spans="1:10">
      <c r="A118" s="134"/>
      <c r="B118" s="134"/>
      <c r="C118" s="134"/>
      <c r="D118" s="134"/>
      <c r="E118" s="134"/>
      <c r="F118" s="134"/>
      <c r="G118" s="134"/>
      <c r="H118" s="134"/>
      <c r="I118" s="134"/>
      <c r="J118" s="134"/>
    </row>
    <row r="119" spans="1:10">
      <c r="A119" s="134"/>
      <c r="B119" s="134"/>
      <c r="C119" s="134"/>
      <c r="D119" s="134"/>
      <c r="E119" s="134"/>
      <c r="F119" s="134"/>
      <c r="G119" s="134"/>
      <c r="H119" s="134"/>
      <c r="I119" s="134"/>
      <c r="J119" s="134"/>
    </row>
    <row r="120" spans="1:10">
      <c r="A120" s="134"/>
      <c r="B120" s="134"/>
      <c r="C120" s="134"/>
      <c r="D120" s="134"/>
      <c r="E120" s="134"/>
      <c r="F120" s="134"/>
      <c r="G120" s="134"/>
      <c r="H120" s="134"/>
      <c r="I120" s="134"/>
      <c r="J120" s="134"/>
    </row>
    <row r="121" spans="1:10">
      <c r="A121" s="134"/>
      <c r="B121" s="134"/>
      <c r="C121" s="134"/>
      <c r="D121" s="134"/>
      <c r="E121" s="134"/>
      <c r="F121" s="134"/>
      <c r="G121" s="134"/>
      <c r="H121" s="134"/>
      <c r="I121" s="134"/>
      <c r="J121" s="134"/>
    </row>
    <row r="122" spans="1:10">
      <c r="A122" s="134"/>
      <c r="B122" s="134"/>
      <c r="C122" s="134"/>
      <c r="D122" s="134"/>
      <c r="E122" s="134"/>
      <c r="F122" s="134"/>
      <c r="G122" s="134"/>
      <c r="H122" s="134"/>
      <c r="I122" s="134"/>
      <c r="J122" s="134"/>
    </row>
    <row r="123" spans="1:10">
      <c r="A123" s="134"/>
      <c r="B123" s="134"/>
      <c r="C123" s="134"/>
      <c r="D123" s="134"/>
      <c r="E123" s="134"/>
      <c r="F123" s="134"/>
      <c r="G123" s="134"/>
      <c r="H123" s="134"/>
      <c r="I123" s="134"/>
      <c r="J123" s="134"/>
    </row>
    <row r="124" spans="1:10">
      <c r="A124" s="134"/>
      <c r="B124" s="134"/>
      <c r="C124" s="134"/>
      <c r="D124" s="134"/>
      <c r="E124" s="134"/>
      <c r="F124" s="134"/>
      <c r="G124" s="134"/>
      <c r="H124" s="134"/>
      <c r="I124" s="134"/>
      <c r="J124" s="134"/>
    </row>
    <row r="125" spans="1:10">
      <c r="A125" s="134"/>
      <c r="B125" s="134"/>
      <c r="C125" s="134"/>
      <c r="D125" s="134"/>
      <c r="E125" s="134"/>
      <c r="F125" s="134"/>
      <c r="G125" s="134"/>
      <c r="H125" s="134"/>
      <c r="I125" s="134"/>
      <c r="J125" s="134"/>
    </row>
    <row r="126" spans="1:10">
      <c r="A126" s="134"/>
      <c r="B126" s="134"/>
      <c r="C126" s="134"/>
      <c r="D126" s="134"/>
      <c r="E126" s="134"/>
      <c r="F126" s="134"/>
      <c r="G126" s="134"/>
      <c r="H126" s="134"/>
      <c r="I126" s="134"/>
      <c r="J126" s="134"/>
    </row>
    <row r="127" spans="1:10">
      <c r="A127" s="134"/>
      <c r="B127" s="134"/>
      <c r="C127" s="134"/>
      <c r="D127" s="134"/>
      <c r="E127" s="134"/>
      <c r="F127" s="134"/>
      <c r="G127" s="134"/>
      <c r="H127" s="134"/>
      <c r="I127" s="134"/>
      <c r="J127" s="134"/>
    </row>
  </sheetData>
  <mergeCells count="63">
    <mergeCell ref="A8:J8"/>
    <mergeCell ref="A1:J1"/>
    <mergeCell ref="A4:J4"/>
    <mergeCell ref="A5:J5"/>
    <mergeCell ref="A6:J6"/>
    <mergeCell ref="A7:J7"/>
    <mergeCell ref="A34:J34"/>
    <mergeCell ref="A10:J10"/>
    <mergeCell ref="A11:J11"/>
    <mergeCell ref="A12:J12"/>
    <mergeCell ref="A13:J13"/>
    <mergeCell ref="A14:J14"/>
    <mergeCell ref="A15:J15"/>
    <mergeCell ref="A16:J16"/>
    <mergeCell ref="A17:J17"/>
    <mergeCell ref="A18:J18"/>
    <mergeCell ref="A19:J19"/>
    <mergeCell ref="A32:J32"/>
    <mergeCell ref="A50:J50"/>
    <mergeCell ref="A35:J35"/>
    <mergeCell ref="A37:J37"/>
    <mergeCell ref="A38:J38"/>
    <mergeCell ref="A39:J39"/>
    <mergeCell ref="A40:J40"/>
    <mergeCell ref="A41:J41"/>
    <mergeCell ref="A43:J43"/>
    <mergeCell ref="A44:J44"/>
    <mergeCell ref="A45:J45"/>
    <mergeCell ref="A47:J47"/>
    <mergeCell ref="A48:J48"/>
    <mergeCell ref="A61:J61"/>
    <mergeCell ref="A51:J51"/>
    <mergeCell ref="A52:J52"/>
    <mergeCell ref="A53:J53"/>
    <mergeCell ref="A54:J54"/>
    <mergeCell ref="A56:J56"/>
    <mergeCell ref="A58:J58"/>
    <mergeCell ref="A59:J59"/>
    <mergeCell ref="A60:J60"/>
    <mergeCell ref="A78:J78"/>
    <mergeCell ref="A62:J62"/>
    <mergeCell ref="A63:J63"/>
    <mergeCell ref="A65:J65"/>
    <mergeCell ref="A66:J66"/>
    <mergeCell ref="A71:J71"/>
    <mergeCell ref="A72:J72"/>
    <mergeCell ref="A73:J73"/>
    <mergeCell ref="A74:J74"/>
    <mergeCell ref="A75:J75"/>
    <mergeCell ref="A76:J76"/>
    <mergeCell ref="A77:J77"/>
    <mergeCell ref="A79:J79"/>
    <mergeCell ref="A80:J80"/>
    <mergeCell ref="A83:J83"/>
    <mergeCell ref="A84:J84"/>
    <mergeCell ref="A86:J86"/>
    <mergeCell ref="A96:J96"/>
    <mergeCell ref="A87:J87"/>
    <mergeCell ref="A88:J88"/>
    <mergeCell ref="A90:J90"/>
    <mergeCell ref="A91:J91"/>
    <mergeCell ref="A93:J93"/>
    <mergeCell ref="A95:J95"/>
  </mergeCells>
  <pageMargins left="0.7" right="0.7" top="0.75" bottom="0.75" header="0.3" footer="0.3"/>
  <pageSetup orientation="portrait" horizontalDpi="200" verticalDpi="200" r:id="rId1"/>
  <headerFooter>
    <oddHeader xml:space="preserve">&amp;L16.03.2021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tatus xmlns="1c16bd41-6f65-4c48-88aa-2a72056cf6cf">General</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2731B7FBE524479960B00DD49498B4" ma:contentTypeVersion="12" ma:contentTypeDescription="Crée un document." ma:contentTypeScope="" ma:versionID="4ce829d56965f767ee987b41db721910">
  <xsd:schema xmlns:xsd="http://www.w3.org/2001/XMLSchema" xmlns:xs="http://www.w3.org/2001/XMLSchema" xmlns:p="http://schemas.microsoft.com/office/2006/metadata/properties" xmlns:ns2="1c16bd41-6f65-4c48-88aa-2a72056cf6cf" xmlns:ns3="c1560cff-95ea-4f57-8709-c1002da844f9" targetNamespace="http://schemas.microsoft.com/office/2006/metadata/properties" ma:root="true" ma:fieldsID="14bd9f49acf2bfa074884900df99193f" ns2:_="" ns3:_="">
    <xsd:import namespace="1c16bd41-6f65-4c48-88aa-2a72056cf6cf"/>
    <xsd:import namespace="c1560cff-95ea-4f57-8709-c1002da844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6bd41-6f65-4c48-88aa-2a72056cf6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Status" ma:index="15" nillable="true" ma:displayName="Status" ma:default="General" ma:format="Dropdown" ma:internalName="Status">
      <xsd:simpleType>
        <xsd:union memberTypes="dms:Text">
          <xsd:simpleType>
            <xsd:restriction base="dms:Choice">
              <xsd:enumeration value="Given to Nestle"/>
              <xsd:enumeration value="Returned to Flag"/>
              <xsd:enumeration value="General"/>
              <xsd:enumeration value="With BV"/>
              <xsd:enumeration value="Choice 5"/>
            </xsd:restriction>
          </xsd:simpleType>
        </xsd:un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560cff-95ea-4f57-8709-c1002da844f9"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023331-BD91-4F83-A091-DE45BC100C48}">
  <ds:schemaRefs>
    <ds:schemaRef ds:uri="http://schemas.microsoft.com/sharepoint/v3/contenttype/forms"/>
  </ds:schemaRefs>
</ds:datastoreItem>
</file>

<file path=customXml/itemProps2.xml><?xml version="1.0" encoding="utf-8"?>
<ds:datastoreItem xmlns:ds="http://schemas.openxmlformats.org/officeDocument/2006/customXml" ds:itemID="{BAD3D8D7-472F-40C7-92F0-369DA30A0974}">
  <ds:schemaRefs>
    <ds:schemaRef ds:uri="49805bfd-45bc-453e-800b-00d02200f97b"/>
    <ds:schemaRef ds:uri="http://purl.org/dc/dcmitype/"/>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elements/1.1/"/>
    <ds:schemaRef ds:uri="http://schemas.openxmlformats.org/package/2006/metadata/core-properties"/>
    <ds:schemaRef ds:uri="7a02ca73-5454-42f6-abb4-23503b9d830f"/>
    <ds:schemaRef ds:uri="http://purl.org/dc/terms/"/>
  </ds:schemaRefs>
</ds:datastoreItem>
</file>

<file path=customXml/itemProps3.xml><?xml version="1.0" encoding="utf-8"?>
<ds:datastoreItem xmlns:ds="http://schemas.openxmlformats.org/officeDocument/2006/customXml" ds:itemID="{244F16F3-DD66-4E8C-BB3D-5446C272FF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CNEPI_2020</vt:lpstr>
      <vt:lpstr>Definitions</vt:lpstr>
      <vt:lpstr>CNEPI_2020!Print_Area</vt:lpstr>
    </vt:vector>
  </TitlesOfParts>
  <Company>Nestlé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Steudler,Miriel,VEVEY,CO-SH&amp;E</dc:creator>
  <cp:lastModifiedBy>Steudler,Miriel,CH-Vevey</cp:lastModifiedBy>
  <cp:lastPrinted>2018-01-25T09:25:22Z</cp:lastPrinted>
  <dcterms:created xsi:type="dcterms:W3CDTF">2012-11-20T12:45:19Z</dcterms:created>
  <dcterms:modified xsi:type="dcterms:W3CDTF">2021-03-16T19:26:50Z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0x0101008C2731B7FBE524479960B00DD49498B4</vt:lpwstr>
  </property>
  <property fmtid="{D5CDD505-2E9C-101B-9397-08002B2CF9AE}" pid="3" name="AuthorIds_UIVersion_1536">
    <vt:lpwstr>25</vt:lpwstr>
  </property>
  <property fmtid="{D5CDD505-2E9C-101B-9397-08002B2CF9AE}" pid="4" name="MSIP_Label_1ada0a2f-b917-4d51-b0d0-d418a10c8b23_Enabled">
    <vt:lpwstr>True</vt:lpwstr>
  </property>
  <property fmtid="{D5CDD505-2E9C-101B-9397-08002B2CF9AE}" pid="5" name="MSIP_Label_1ada0a2f-b917-4d51-b0d0-d418a10c8b23_SiteId">
    <vt:lpwstr>12a3af23-a769-4654-847f-958f3d479f4a</vt:lpwstr>
  </property>
  <property fmtid="{D5CDD505-2E9C-101B-9397-08002B2CF9AE}" pid="6" name="MSIP_Label_1ada0a2f-b917-4d51-b0d0-d418a10c8b23_SetDate">
    <vt:lpwstr>2020-01-28T13:42:13.6986294Z</vt:lpwstr>
  </property>
  <property fmtid="{D5CDD505-2E9C-101B-9397-08002B2CF9AE}" pid="7" name="MSIP_Label_1ada0a2f-b917-4d51-b0d0-d418a10c8b23_Name">
    <vt:lpwstr>General Use</vt:lpwstr>
  </property>
  <property fmtid="{D5CDD505-2E9C-101B-9397-08002B2CF9AE}" pid="8" name="MSIP_Label_1ada0a2f-b917-4d51-b0d0-d418a10c8b23_ActionId">
    <vt:lpwstr>1b6974ae-60c9-44c2-a980-722f60abea29</vt:lpwstr>
  </property>
  <property fmtid="{D5CDD505-2E9C-101B-9397-08002B2CF9AE}" pid="9" name="MSIP_Label_1ada0a2f-b917-4d51-b0d0-d418a10c8b23_Extended_MSFT_Method">
    <vt:lpwstr>Automatic</vt:lpwstr>
  </property>
  <property fmtid="{D5CDD505-2E9C-101B-9397-08002B2CF9AE}" pid="10" name="Sensitivity">
    <vt:lpwstr>General Use</vt:lpwstr>
  </property>
</Properties>
</file>